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АРХИТЕКТОРА\А Мои дороги\А Реализация 2020\Сметы\Сметы Ингиши дор ул Г магомедова 19-03-2020\"/>
    </mc:Choice>
  </mc:AlternateContent>
  <bookViews>
    <workbookView xWindow="0" yWindow="0" windowWidth="19740" windowHeight="9912"/>
  </bookViews>
  <sheets>
    <sheet name=" сводный " sheetId="1" r:id="rId1"/>
  </sheets>
  <definedNames>
    <definedName name="_xlnm.Print_Titles" localSheetId="0">' сводный '!$25:$25</definedName>
    <definedName name="_xlnm.Print_Area" localSheetId="0">' сводный '!$A$1:$H$195</definedName>
  </definedNames>
  <calcPr calcId="162913"/>
</workbook>
</file>

<file path=xl/calcChain.xml><?xml version="1.0" encoding="utf-8"?>
<calcChain xmlns="http://schemas.openxmlformats.org/spreadsheetml/2006/main">
  <c r="H118" i="1" l="1"/>
  <c r="H142" i="1" l="1"/>
  <c r="D42" i="1" l="1"/>
  <c r="D123" i="1" l="1"/>
  <c r="H40" i="1"/>
  <c r="D148" i="1" l="1"/>
  <c r="H183" i="1"/>
  <c r="D153" i="1" l="1"/>
  <c r="D162" i="1" s="1"/>
  <c r="H164" i="1" l="1"/>
  <c r="H162" i="1" l="1"/>
  <c r="H169" i="1"/>
  <c r="D169" i="1"/>
  <c r="H168" i="1"/>
  <c r="E156" i="1"/>
  <c r="D150" i="1"/>
  <c r="G147" i="1"/>
  <c r="H137" i="1"/>
  <c r="H133" i="1"/>
  <c r="H129" i="1"/>
  <c r="H125" i="1"/>
  <c r="D116" i="1"/>
  <c r="G115" i="1"/>
  <c r="D115" i="1"/>
  <c r="H116" i="1"/>
  <c r="H115" i="1"/>
  <c r="G103" i="1"/>
  <c r="E103" i="1"/>
  <c r="D100" i="1"/>
  <c r="H99" i="1"/>
  <c r="H98" i="1"/>
  <c r="H97" i="1"/>
  <c r="H96" i="1"/>
  <c r="D90" i="1"/>
  <c r="D93" i="1" s="1"/>
  <c r="H89" i="1"/>
  <c r="H88" i="1"/>
  <c r="H87" i="1"/>
  <c r="H86" i="1"/>
  <c r="D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5" i="1"/>
  <c r="H64" i="1"/>
  <c r="H63" i="1"/>
  <c r="D62" i="1"/>
  <c r="D61" i="1"/>
  <c r="D102" i="1" s="1"/>
  <c r="D59" i="1"/>
  <c r="H58" i="1"/>
  <c r="H57" i="1"/>
  <c r="H56" i="1"/>
  <c r="H55" i="1"/>
  <c r="H54" i="1"/>
  <c r="D50" i="1"/>
  <c r="H47" i="1"/>
  <c r="H50" i="1" s="1"/>
  <c r="H46" i="1"/>
  <c r="H45" i="1"/>
  <c r="H42" i="1"/>
  <c r="H39" i="1"/>
  <c r="D35" i="1"/>
  <c r="D38" i="1" s="1"/>
  <c r="H28" i="1"/>
  <c r="D12" i="1"/>
  <c r="G165" i="1" l="1"/>
  <c r="H59" i="1"/>
  <c r="H62" i="1"/>
  <c r="H147" i="1"/>
  <c r="D103" i="1"/>
  <c r="H61" i="1"/>
  <c r="H102" i="1" s="1"/>
  <c r="H81" i="1"/>
  <c r="H90" i="1"/>
  <c r="H93" i="1" s="1"/>
  <c r="D168" i="1"/>
  <c r="D174" i="1" s="1"/>
  <c r="H174" i="1" s="1"/>
  <c r="H179" i="1" s="1"/>
  <c r="H100" i="1"/>
  <c r="H35" i="1"/>
  <c r="H38" i="1" s="1"/>
  <c r="G119" i="1" l="1"/>
  <c r="G123" i="1" s="1"/>
  <c r="H123" i="1" s="1"/>
  <c r="H119" i="1"/>
  <c r="G163" i="1" s="1"/>
  <c r="G166" i="1" s="1"/>
  <c r="H165" i="1"/>
  <c r="D179" i="1"/>
  <c r="D155" i="1"/>
  <c r="H103" i="1"/>
  <c r="G179" i="1"/>
  <c r="G172" i="1" l="1"/>
  <c r="H163" i="1"/>
  <c r="E180" i="1"/>
  <c r="G170" i="1" l="1"/>
  <c r="G171" i="1" s="1"/>
  <c r="G177" i="1" s="1"/>
  <c r="D151" i="1"/>
  <c r="D156" i="1" l="1"/>
  <c r="G151" i="1" l="1"/>
  <c r="G156" i="1" s="1"/>
  <c r="G144" i="1" l="1"/>
  <c r="G148" i="1" l="1"/>
  <c r="H148" i="1" s="1"/>
  <c r="H144" i="1"/>
  <c r="D166" i="1"/>
  <c r="D170" i="1" s="1"/>
  <c r="H151" i="1"/>
  <c r="H156" i="1" s="1"/>
  <c r="H166" i="1" l="1"/>
  <c r="G153" i="1"/>
  <c r="H153" i="1" s="1"/>
  <c r="G146" i="1"/>
  <c r="D171" i="1" l="1"/>
  <c r="H170" i="1"/>
  <c r="G150" i="1"/>
  <c r="G155" i="1" s="1"/>
  <c r="H146" i="1"/>
  <c r="H150" i="1" s="1"/>
  <c r="H155" i="1" s="1"/>
  <c r="D172" i="1" l="1"/>
  <c r="H172" i="1" s="1"/>
  <c r="H171" i="1"/>
  <c r="G180" i="1"/>
  <c r="D177" i="1" l="1"/>
  <c r="H177" i="1" s="1"/>
  <c r="D175" i="1"/>
  <c r="H175" i="1" s="1"/>
  <c r="H180" i="1" s="1"/>
  <c r="H182" i="1" l="1"/>
  <c r="D180" i="1"/>
  <c r="D10" i="1"/>
</calcChain>
</file>

<file path=xl/sharedStrings.xml><?xml version="1.0" encoding="utf-8"?>
<sst xmlns="http://schemas.openxmlformats.org/spreadsheetml/2006/main" count="223" uniqueCount="157">
  <si>
    <t>Сводный сметный расчет в сумме</t>
  </si>
  <si>
    <t xml:space="preserve"> тыс. руб.</t>
  </si>
  <si>
    <t>В том числе возвратных сумм</t>
  </si>
  <si>
    <t>.                                                                                                                                                                                              .</t>
  </si>
  <si>
    <t>Сметная стоимость, тыс.руб.</t>
  </si>
  <si>
    <t>NN  п/п</t>
  </si>
  <si>
    <t>Номера сметных расчётов и смет</t>
  </si>
  <si>
    <t>Наименование глав, объектов, работ и затрат.</t>
  </si>
  <si>
    <t>строитель-ных работ</t>
  </si>
  <si>
    <t>монтажных работ</t>
  </si>
  <si>
    <t>прочих    затрат</t>
  </si>
  <si>
    <t>Общая сметная стоимость</t>
  </si>
  <si>
    <t>Глава I.Подготовка территории строительства</t>
  </si>
  <si>
    <t>Лок. см. 01-01-1</t>
  </si>
  <si>
    <t>Вынос в натуру границ полосы отвода дороги, восстановление трассы, закрепление пунктами и знаками</t>
  </si>
  <si>
    <t>Лок. см. 01-01-4</t>
  </si>
  <si>
    <t>Переустройство ВЛ 0,4 кВ</t>
  </si>
  <si>
    <t>Лок. см. 01-01-5</t>
  </si>
  <si>
    <t>Вынос газопровода диам. 114мм</t>
  </si>
  <si>
    <t>Глава II. Основные объекты строительства</t>
  </si>
  <si>
    <t>Итого по главе 2</t>
  </si>
  <si>
    <t>в том числе</t>
  </si>
  <si>
    <t>мост</t>
  </si>
  <si>
    <t>подходы</t>
  </si>
  <si>
    <t xml:space="preserve"> Локальная смета 02-01-01</t>
  </si>
  <si>
    <t xml:space="preserve">Земляное полотно </t>
  </si>
  <si>
    <t>Установка автопавильона</t>
  </si>
  <si>
    <t>Итого по главе II:</t>
  </si>
  <si>
    <t>Глава III. Объекты подсобного и обслуживающего назначения</t>
  </si>
  <si>
    <t>Затраты не предусматриваются</t>
  </si>
  <si>
    <t xml:space="preserve"> Локальная смета 03-01-01</t>
  </si>
  <si>
    <t>Лок. см. 03-01-2</t>
  </si>
  <si>
    <t>Водоотвод с проезжей части</t>
  </si>
  <si>
    <t>Итого по главе III:</t>
  </si>
  <si>
    <t>Глава IV. Объекты энергетического хозяйства</t>
  </si>
  <si>
    <t>Сборный ж.б. мост через балку Ясиновскую (длина 35,47м)</t>
  </si>
  <si>
    <t>Лок. см. 04-01-1</t>
  </si>
  <si>
    <t>Опоры</t>
  </si>
  <si>
    <t>Лок. см. 04-01-2</t>
  </si>
  <si>
    <t>Пролетные строения</t>
  </si>
  <si>
    <t>Лок. см. 04-01-3</t>
  </si>
  <si>
    <t>Конуса и укрепления</t>
  </si>
  <si>
    <t>Лок. см. 04-01-4</t>
  </si>
  <si>
    <t>Разборка части существующего моста</t>
  </si>
  <si>
    <t>Лок. см. 04-02-1</t>
  </si>
  <si>
    <t>Устройство ж.б. трубы отв. 1,0м на ПК3+20</t>
  </si>
  <si>
    <t>Итого по главе 4</t>
  </si>
  <si>
    <t xml:space="preserve"> Локальная смета 04-01-01</t>
  </si>
  <si>
    <t>Итого по главе IV:</t>
  </si>
  <si>
    <t>Глава V . Объекты транспортного хозяйства и связи</t>
  </si>
  <si>
    <t xml:space="preserve"> Локальная смета 05-01-01</t>
  </si>
  <si>
    <t>Сравнительная таблица 05-01-02</t>
  </si>
  <si>
    <t>Устройство тротуаров ( ПК0+00; ПК 1+71)</t>
  </si>
  <si>
    <t xml:space="preserve"> Локальная смета 05-01-03</t>
  </si>
  <si>
    <t>Устройство примыкания  на ПК 0+00</t>
  </si>
  <si>
    <t xml:space="preserve"> Локальная смета 05-01-04</t>
  </si>
  <si>
    <t>Устройство  примыкания на ПК 1+71</t>
  </si>
  <si>
    <t xml:space="preserve"> Локальная смета 05-01-05</t>
  </si>
  <si>
    <t xml:space="preserve">Устройство примыкания на ПК 6+13 </t>
  </si>
  <si>
    <t xml:space="preserve"> Локальная смета 05-01-06</t>
  </si>
  <si>
    <t>Устройство примыкания на ПК 6+13 ( за пределами границы закругления L=6</t>
  </si>
  <si>
    <t>Устройство  примыкания на ПК 15+02</t>
  </si>
  <si>
    <t xml:space="preserve"> Локальная смета 05-01-07</t>
  </si>
  <si>
    <t>Устройство  примыкания на ПК 24+43 ( в пределах закругления)</t>
  </si>
  <si>
    <t xml:space="preserve"> Локальная смета 05-01-08</t>
  </si>
  <si>
    <t>Устройство площадки отдыха на ПК 27+87</t>
  </si>
  <si>
    <t xml:space="preserve"> Локальная смета 05-01-9</t>
  </si>
  <si>
    <t>Устройство  санитарно - гигиенического устройства на ПК 27+87</t>
  </si>
  <si>
    <t xml:space="preserve"> Локальная смета 05-01-10</t>
  </si>
  <si>
    <t>Устройство  пересечения на ПК 37+58 ( в пределах закругления)</t>
  </si>
  <si>
    <t xml:space="preserve"> Локальная смета 05-01-12</t>
  </si>
  <si>
    <t>Устройство  пересечения на ПК 37+58 ( за пределами границы закругления))</t>
  </si>
  <si>
    <t xml:space="preserve"> Локальная смета 05-01-11</t>
  </si>
  <si>
    <t>Устройство переходно - скоростных полос перед развязкой от ПК 45+22 до ПК 53+61</t>
  </si>
  <si>
    <t>Итого по главе V:</t>
  </si>
  <si>
    <t>Глава VI. Наружные сети и сооружения водоснабжения, водоотведения, теплоснабжения и газоснабжения.</t>
  </si>
  <si>
    <t>СР06-01-01</t>
  </si>
  <si>
    <t>Устройство присыпных берм</t>
  </si>
  <si>
    <t xml:space="preserve"> Локальная смета 06-01-01</t>
  </si>
  <si>
    <t>Сравнительная таблица 06-01-02</t>
  </si>
  <si>
    <t xml:space="preserve"> Локальная смета 06-01-04</t>
  </si>
  <si>
    <t>Установка направляющих и ограждающих устройств.</t>
  </si>
  <si>
    <t xml:space="preserve"> Локальная смета 06-01-05</t>
  </si>
  <si>
    <t>Устройство разметки</t>
  </si>
  <si>
    <t>Итого по главе VI:</t>
  </si>
  <si>
    <t>Глава VII. Благоустройство и озеленение территории</t>
  </si>
  <si>
    <t xml:space="preserve"> Локальная смета 07-01-01</t>
  </si>
  <si>
    <t>Итого по главе VII:</t>
  </si>
  <si>
    <t>Глава VIII.Временные здания и сооружения</t>
  </si>
  <si>
    <t>ГСН 81-05-01-2001, п.3.5.2</t>
  </si>
  <si>
    <t>ж.б. мост длиной до 50м (длина 35,15м) -4,1% с К=0,8</t>
  </si>
  <si>
    <t>1311,23*4,1/100*0,8</t>
  </si>
  <si>
    <t>Глава IХ. Прочие работы и затраты</t>
  </si>
  <si>
    <t>Глава X. Содержание службы заказчика. Строительный контроль</t>
  </si>
  <si>
    <t>Глава XI. Подготовка эксплуатационных кадров</t>
  </si>
  <si>
    <t>Глава XII.Проектные и изыскательские работы, авторский надзор</t>
  </si>
  <si>
    <t>смета 1</t>
  </si>
  <si>
    <t>Сбор исходных данных</t>
  </si>
  <si>
    <t>цена 1991г-4,249 тыс.руб.</t>
  </si>
  <si>
    <t>цена 2005г-38,240 тыс. руб.</t>
  </si>
  <si>
    <t>цена 01.01.2000г-16,553 тыс.руб.</t>
  </si>
  <si>
    <t>смета 2</t>
  </si>
  <si>
    <t>Инженерно-геодезические работы</t>
  </si>
  <si>
    <t>цена 1991г-4,291 тыс.руб.</t>
  </si>
  <si>
    <t>цена 2005г-38,619 тыс. руб.</t>
  </si>
  <si>
    <t>цена 01.01.2000г-16,717 тыс.руб.</t>
  </si>
  <si>
    <t>смета 3</t>
  </si>
  <si>
    <t>Инженерно-геологические изыскания</t>
  </si>
  <si>
    <t>цена 1991г-8,281 тыс.руб.</t>
  </si>
  <si>
    <t>цена 2005г-74,520 тыс. руб.</t>
  </si>
  <si>
    <t>цена 01.01.2000г-32,257 тыс.руб.</t>
  </si>
  <si>
    <t>расчет</t>
  </si>
  <si>
    <t>Обследование моста</t>
  </si>
  <si>
    <t>цена 1991г-тыс.руб.</t>
  </si>
  <si>
    <t>цена 2005г- тыс. руб.</t>
  </si>
  <si>
    <t>цена 01.01.2000г- тыс.руб.</t>
  </si>
  <si>
    <t>Итого по главе XII:</t>
  </si>
  <si>
    <t>Итого по главам I - XII:</t>
  </si>
  <si>
    <t>Всего в ценах на 01.2000г</t>
  </si>
  <si>
    <t>"КО-Инвест"</t>
  </si>
  <si>
    <t>на оборудование К=2,055/1,18</t>
  </si>
  <si>
    <t>СВОДНЫЙ СМЕТНЫЙ РАСЧЕТ СТОИМОСТИ</t>
  </si>
  <si>
    <t>Возврат материалов определяются Заказчиком и Подрядчиком по фактическим затратам - письмо от 18.12.2008 г. №34146-ИМ/08</t>
  </si>
  <si>
    <t>в том числе:</t>
  </si>
  <si>
    <t>Строительно-монтажные работы</t>
  </si>
  <si>
    <t>оборудования, мебели,  инвентаря</t>
  </si>
  <si>
    <t xml:space="preserve"> возвратных сумм: </t>
  </si>
  <si>
    <t>Локальная смета 02-01</t>
  </si>
  <si>
    <t>Итого по главам I - XI:</t>
  </si>
  <si>
    <t>Пост.Прав. РФ от 21 июня 2010 г. N 468</t>
  </si>
  <si>
    <t>Итого по главе IX:</t>
  </si>
  <si>
    <t xml:space="preserve">Строительный контроль 2,14 % </t>
  </si>
  <si>
    <t>Письмо  Министрой России  от                                                                                  07.06.2018 г №24818-ХМ/09  прил.4</t>
  </si>
  <si>
    <t>Строительный контроль к=11,53</t>
  </si>
  <si>
    <t>Федерал. закон  от 03.08.2018г №303-ФЗ</t>
  </si>
  <si>
    <t xml:space="preserve">НДС-20% (т.р)                                                                                                                                                                                                       </t>
  </si>
  <si>
    <t>Итого:</t>
  </si>
  <si>
    <t>МДС 81-35.2004, п.4.96</t>
  </si>
  <si>
    <t>Составлен в ценах по состоянию на 01.2000г. с пересчетом итогов в текуший уровень цен по состоянию на 4 квартал 2019 г.</t>
  </si>
  <si>
    <t>Всего с НДС: в  текущих  ценах на 4 кв. 2019 г</t>
  </si>
  <si>
    <t xml:space="preserve"> от 09.12.2019 №46999-ДВ/09  прил.1</t>
  </si>
  <si>
    <t>Индексы изменения сметной стоимости на 4 квартал 2019 г. по письмо Письмо Министроя России от 09.12.2019 №46999-ДВ/09                                       и 25.12.2019 №50583-ДВ/09</t>
  </si>
  <si>
    <t>от 25.12.2019 №50583-ДВ/09                прил.2</t>
  </si>
  <si>
    <r>
      <t xml:space="preserve">Строительный контроль </t>
    </r>
    <r>
      <rPr>
        <b/>
        <sz val="10"/>
        <rFont val="Arial Narrow"/>
        <family val="2"/>
        <charset val="204"/>
      </rPr>
      <t>К=6,47</t>
    </r>
  </si>
  <si>
    <r>
      <t xml:space="preserve"> Индекс изменения сметной стоимости  на </t>
    </r>
    <r>
      <rPr>
        <b/>
        <sz val="10"/>
        <rFont val="Arial Narrow"/>
        <family val="2"/>
        <charset val="204"/>
      </rPr>
      <t xml:space="preserve"> СМР</t>
    </r>
    <r>
      <rPr>
        <sz val="10"/>
        <rFont val="Arial Narrow"/>
        <family val="2"/>
        <charset val="204"/>
      </rPr>
      <t xml:space="preserve"> </t>
    </r>
    <r>
      <rPr>
        <b/>
        <sz val="10"/>
        <rFont val="Arial Narrow"/>
        <family val="2"/>
        <charset val="204"/>
      </rPr>
      <t xml:space="preserve">  K=7,85; </t>
    </r>
    <r>
      <rPr>
        <sz val="10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</si>
  <si>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Ремонт (расширение) внутри сельской дороги</t>
  </si>
  <si>
    <t xml:space="preserve">Расчёт                     </t>
  </si>
  <si>
    <t xml:space="preserve">Расчёт   </t>
  </si>
  <si>
    <r>
      <t xml:space="preserve">Достоверность сметной стоимости  (т.р) </t>
    </r>
    <r>
      <rPr>
        <b/>
        <sz val="10"/>
        <rFont val="Arial Narrow"/>
        <family val="2"/>
        <charset val="204"/>
      </rPr>
      <t>24,0/1,20</t>
    </r>
  </si>
  <si>
    <r>
      <t>Достоверность сметной стоимости  (т.р)</t>
    </r>
    <r>
      <rPr>
        <b/>
        <sz val="10"/>
        <rFont val="Arial Narrow"/>
        <family val="2"/>
        <charset val="204"/>
      </rPr>
      <t xml:space="preserve"> 24,0/1,20/5,59</t>
    </r>
  </si>
  <si>
    <t xml:space="preserve">Резерв средств на непредвиденные работы и затраты- 2% (т.р)  </t>
  </si>
  <si>
    <t xml:space="preserve">Составитель:                                                           </t>
  </si>
  <si>
    <t xml:space="preserve">на ремонт внутрисельской дороги в с.Ингиши, ул.Гаджимурада Магомедова, Гумбетовский р-он. Республика Дагестан.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</si>
  <si>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Глава МР "Гумбетовский район"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</si>
  <si>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Утверждаю           </t>
  </si>
  <si>
    <t xml:space="preserve">                   ____________________ Х.С.Магомедов</t>
  </si>
  <si>
    <t xml:space="preserve">               "______"_______________________  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</si>
</sst>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 Cyr"/>
      <charset val="204"/>
    </font>
    <font>
      <sz val="11"/>
      <name val="Arial Narrow"/>
      <family val="2"/>
      <charset val="204"/>
    </font>
    <font>
      <u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i/>
      <sz val="10"/>
      <name val="Arial Narrow"/>
      <family val="2"/>
      <charset val="204"/>
    </font>
    <font>
      <sz val="7.5"/>
      <name val="Arial Narrow"/>
      <family val="2"/>
      <charset val="204"/>
    </font>
    <font>
      <b/>
      <i/>
      <sz val="10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9"/>
      <name val="Arial Narrow"/>
      <family val="2"/>
      <charset val="204"/>
    </font>
    <font>
      <sz val="8"/>
      <name val="Arial Narrow"/>
      <family val="2"/>
      <charset val="204"/>
    </font>
    <font>
      <sz val="10"/>
      <color theme="0"/>
      <name val="Arial Narrow"/>
      <family val="2"/>
      <charset val="204"/>
    </font>
    <font>
      <sz val="11"/>
      <name val="Times New Roman Cyr"/>
      <family val="1"/>
      <charset val="204"/>
    </font>
    <font>
      <sz val="10"/>
      <name val="Arial"/>
      <family val="2"/>
      <charset val="204"/>
    </font>
    <font>
      <sz val="8"/>
      <name val="Verdana"/>
      <family val="2"/>
      <charset val="204"/>
    </font>
    <font>
      <sz val="8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1"/>
      <color indexed="8"/>
      <name val="Times New Roman"/>
      <family val="1"/>
      <charset val="204"/>
    </font>
    <font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i/>
      <sz val="10"/>
      <color indexed="10"/>
      <name val="Arial Narrow"/>
      <family val="2"/>
      <charset val="204"/>
    </font>
    <font>
      <i/>
      <sz val="8"/>
      <name val="Arial Narrow"/>
      <family val="2"/>
      <charset val="204"/>
    </font>
    <font>
      <sz val="6.5"/>
      <name val="Arial Narrow"/>
      <family val="2"/>
      <charset val="204"/>
    </font>
    <font>
      <b/>
      <sz val="10"/>
      <color theme="0"/>
      <name val="Arial Narrow"/>
      <family val="2"/>
      <charset val="204"/>
    </font>
    <font>
      <i/>
      <sz val="10"/>
      <color theme="0"/>
      <name val="Arial Narrow"/>
      <family val="2"/>
      <charset val="204"/>
    </font>
    <font>
      <b/>
      <sz val="10"/>
      <name val="Arial Cyr"/>
      <charset val="204"/>
    </font>
    <font>
      <b/>
      <sz val="12"/>
      <name val="Arial Narrow"/>
      <family val="2"/>
      <charset val="204"/>
    </font>
    <font>
      <b/>
      <sz val="14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5" fillId="0" borderId="0">
      <alignment vertical="top"/>
      <protection locked="0"/>
    </xf>
  </cellStyleXfs>
  <cellXfs count="180">
    <xf numFmtId="0" fontId="0" fillId="0" borderId="0" xfId="0"/>
    <xf numFmtId="2" fontId="1" fillId="0" borderId="0" xfId="0" applyNumberFormat="1" applyFont="1" applyFill="1"/>
    <xf numFmtId="2" fontId="1" fillId="0" borderId="0" xfId="0" applyNumberFormat="1" applyFont="1" applyFill="1" applyAlignment="1">
      <alignment horizontal="left" wrapText="1"/>
    </xf>
    <xf numFmtId="2" fontId="1" fillId="0" borderId="0" xfId="0" applyNumberFormat="1" applyFont="1" applyFill="1" applyAlignment="1">
      <alignment horizontal="left"/>
    </xf>
    <xf numFmtId="2" fontId="1" fillId="0" borderId="0" xfId="0" applyNumberFormat="1" applyFont="1" applyFill="1" applyAlignment="1"/>
    <xf numFmtId="2" fontId="5" fillId="0" borderId="0" xfId="0" applyNumberFormat="1" applyFont="1" applyFill="1"/>
    <xf numFmtId="2" fontId="5" fillId="0" borderId="1" xfId="0" applyNumberFormat="1" applyFont="1" applyFill="1" applyBorder="1"/>
    <xf numFmtId="1" fontId="5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wrapText="1"/>
    </xf>
    <xf numFmtId="2" fontId="4" fillId="0" borderId="6" xfId="0" applyNumberFormat="1" applyFont="1" applyFill="1" applyBorder="1" applyAlignment="1">
      <alignment horizontal="left" wrapText="1"/>
    </xf>
    <xf numFmtId="2" fontId="4" fillId="0" borderId="6" xfId="0" applyNumberFormat="1" applyFont="1" applyFill="1" applyBorder="1" applyAlignment="1">
      <alignment horizontal="center" wrapText="1"/>
    </xf>
    <xf numFmtId="2" fontId="5" fillId="2" borderId="6" xfId="0" applyNumberFormat="1" applyFont="1" applyFill="1" applyBorder="1" applyAlignment="1">
      <alignment wrapText="1"/>
    </xf>
    <xf numFmtId="2" fontId="6" fillId="2" borderId="0" xfId="0" applyNumberFormat="1" applyFont="1" applyFill="1"/>
    <xf numFmtId="2" fontId="9" fillId="4" borderId="6" xfId="0" applyNumberFormat="1" applyFont="1" applyFill="1" applyBorder="1" applyAlignment="1">
      <alignment wrapText="1"/>
    </xf>
    <xf numFmtId="2" fontId="9" fillId="4" borderId="0" xfId="0" applyNumberFormat="1" applyFont="1" applyFill="1"/>
    <xf numFmtId="2" fontId="9" fillId="0" borderId="0" xfId="0" applyNumberFormat="1" applyFont="1" applyFill="1"/>
    <xf numFmtId="2" fontId="5" fillId="4" borderId="6" xfId="0" applyNumberFormat="1" applyFont="1" applyFill="1" applyBorder="1" applyAlignment="1">
      <alignment wrapText="1"/>
    </xf>
    <xf numFmtId="2" fontId="5" fillId="4" borderId="0" xfId="0" applyNumberFormat="1" applyFont="1" applyFill="1"/>
    <xf numFmtId="2" fontId="9" fillId="0" borderId="6" xfId="0" applyNumberFormat="1" applyFont="1" applyFill="1" applyBorder="1" applyAlignment="1">
      <alignment wrapText="1"/>
    </xf>
    <xf numFmtId="2" fontId="9" fillId="4" borderId="7" xfId="0" applyNumberFormat="1" applyFont="1" applyFill="1" applyBorder="1" applyAlignment="1">
      <alignment wrapText="1"/>
    </xf>
    <xf numFmtId="2" fontId="4" fillId="0" borderId="6" xfId="0" applyNumberFormat="1" applyFont="1" applyFill="1" applyBorder="1" applyAlignment="1">
      <alignment horizontal="left" vertical="top" wrapText="1"/>
    </xf>
    <xf numFmtId="2" fontId="5" fillId="0" borderId="6" xfId="0" applyNumberFormat="1" applyFont="1" applyFill="1" applyBorder="1" applyAlignment="1">
      <alignment vertical="center" wrapText="1"/>
    </xf>
    <xf numFmtId="4" fontId="5" fillId="0" borderId="6" xfId="0" applyNumberFormat="1" applyFont="1" applyFill="1" applyBorder="1"/>
    <xf numFmtId="4" fontId="9" fillId="4" borderId="6" xfId="0" applyNumberFormat="1" applyFont="1" applyFill="1" applyBorder="1"/>
    <xf numFmtId="4" fontId="9" fillId="0" borderId="6" xfId="0" applyNumberFormat="1" applyFont="1" applyFill="1" applyBorder="1"/>
    <xf numFmtId="2" fontId="13" fillId="0" borderId="0" xfId="0" applyNumberFormat="1" applyFont="1" applyFill="1"/>
    <xf numFmtId="2" fontId="10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2" fontId="1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vertical="center"/>
    </xf>
    <xf numFmtId="1" fontId="5" fillId="2" borderId="6" xfId="0" applyNumberFormat="1" applyFont="1" applyFill="1" applyBorder="1" applyAlignment="1">
      <alignment horizontal="center" vertical="center"/>
    </xf>
    <xf numFmtId="1" fontId="9" fillId="4" borderId="6" xfId="0" applyNumberFormat="1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/>
    </xf>
    <xf numFmtId="1" fontId="5" fillId="4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vertical="center"/>
    </xf>
    <xf numFmtId="0" fontId="17" fillId="0" borderId="0" xfId="0" applyFont="1" applyAlignment="1">
      <alignment horizontal="left" vertical="center"/>
    </xf>
    <xf numFmtId="2" fontId="9" fillId="0" borderId="0" xfId="0" applyNumberFormat="1" applyFont="1" applyFill="1" applyAlignment="1">
      <alignment vertical="center"/>
    </xf>
    <xf numFmtId="4" fontId="9" fillId="0" borderId="6" xfId="0" applyNumberFormat="1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" fontId="5" fillId="0" borderId="0" xfId="0" applyNumberFormat="1" applyFont="1" applyFill="1" applyAlignment="1">
      <alignment horizontal="left"/>
    </xf>
    <xf numFmtId="49" fontId="7" fillId="3" borderId="6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2" fontId="4" fillId="0" borderId="6" xfId="0" applyNumberFormat="1" applyFont="1" applyFill="1" applyBorder="1" applyAlignment="1">
      <alignment vertical="center" wrapText="1"/>
    </xf>
    <xf numFmtId="2" fontId="8" fillId="0" borderId="6" xfId="0" applyNumberFormat="1" applyFont="1" applyFill="1" applyBorder="1" applyAlignment="1">
      <alignment vertical="center" wrapText="1"/>
    </xf>
    <xf numFmtId="2" fontId="4" fillId="0" borderId="6" xfId="0" applyNumberFormat="1" applyFont="1" applyFill="1" applyBorder="1" applyAlignment="1">
      <alignment horizontal="left" vertical="center" wrapText="1"/>
    </xf>
    <xf numFmtId="2" fontId="5" fillId="4" borderId="6" xfId="0" applyNumberFormat="1" applyFont="1" applyFill="1" applyBorder="1" applyAlignment="1">
      <alignment vertical="center" wrapText="1"/>
    </xf>
    <xf numFmtId="2" fontId="5" fillId="4" borderId="0" xfId="0" applyNumberFormat="1" applyFont="1" applyFill="1" applyAlignment="1">
      <alignment vertical="center"/>
    </xf>
    <xf numFmtId="2" fontId="9" fillId="4" borderId="6" xfId="0" applyNumberFormat="1" applyFont="1" applyFill="1" applyBorder="1" applyAlignment="1">
      <alignment vertical="center" wrapText="1"/>
    </xf>
    <xf numFmtId="2" fontId="9" fillId="4" borderId="0" xfId="0" applyNumberFormat="1" applyFont="1" applyFill="1" applyAlignment="1">
      <alignment vertical="center"/>
    </xf>
    <xf numFmtId="2" fontId="9" fillId="0" borderId="6" xfId="0" applyNumberFormat="1" applyFont="1" applyFill="1" applyBorder="1" applyAlignment="1">
      <alignment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vertical="center" wrapText="1"/>
    </xf>
    <xf numFmtId="2" fontId="9" fillId="4" borderId="7" xfId="0" applyNumberFormat="1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2" fontId="9" fillId="4" borderId="6" xfId="0" applyNumberFormat="1" applyFont="1" applyFill="1" applyBorder="1" applyAlignment="1">
      <alignment horizontal="center" vertical="center" wrapText="1"/>
    </xf>
    <xf numFmtId="2" fontId="5" fillId="4" borderId="6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2" fontId="9" fillId="4" borderId="7" xfId="0" applyNumberFormat="1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vertical="center"/>
    </xf>
    <xf numFmtId="2" fontId="5" fillId="3" borderId="6" xfId="0" applyNumberFormat="1" applyFont="1" applyFill="1" applyBorder="1" applyAlignment="1">
      <alignment vertical="center" wrapText="1"/>
    </xf>
    <xf numFmtId="2" fontId="4" fillId="0" borderId="0" xfId="0" applyNumberFormat="1" applyFont="1" applyFill="1" applyAlignment="1">
      <alignment vertical="center"/>
    </xf>
    <xf numFmtId="2" fontId="4" fillId="0" borderId="7" xfId="0" applyNumberFormat="1" applyFont="1" applyFill="1" applyBorder="1" applyAlignment="1">
      <alignment vertical="center" wrapText="1"/>
    </xf>
    <xf numFmtId="2" fontId="22" fillId="5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2" fontId="21" fillId="0" borderId="0" xfId="0" applyNumberFormat="1" applyFont="1" applyFill="1"/>
    <xf numFmtId="4" fontId="4" fillId="0" borderId="6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horizontal="right"/>
    </xf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/>
    <xf numFmtId="4" fontId="5" fillId="2" borderId="6" xfId="0" applyNumberFormat="1" applyFont="1" applyFill="1" applyBorder="1" applyAlignment="1">
      <alignment wrapText="1"/>
    </xf>
    <xf numFmtId="4" fontId="5" fillId="0" borderId="6" xfId="0" applyNumberFormat="1" applyFont="1" applyFill="1" applyBorder="1" applyAlignment="1">
      <alignment vertical="center" wrapText="1"/>
    </xf>
    <xf numFmtId="4" fontId="5" fillId="2" borderId="6" xfId="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vertical="center" wrapText="1"/>
    </xf>
    <xf numFmtId="4" fontId="8" fillId="0" borderId="6" xfId="0" applyNumberFormat="1" applyFont="1" applyFill="1" applyBorder="1" applyAlignment="1">
      <alignment vertical="center"/>
    </xf>
    <xf numFmtId="4" fontId="5" fillId="4" borderId="6" xfId="0" applyNumberFormat="1" applyFont="1" applyFill="1" applyBorder="1" applyAlignment="1">
      <alignment vertical="center" wrapText="1"/>
    </xf>
    <xf numFmtId="4" fontId="9" fillId="4" borderId="6" xfId="0" applyNumberFormat="1" applyFont="1" applyFill="1" applyBorder="1" applyAlignment="1">
      <alignment vertical="center"/>
    </xf>
    <xf numFmtId="4" fontId="5" fillId="4" borderId="6" xfId="0" applyNumberFormat="1" applyFont="1" applyFill="1" applyBorder="1" applyAlignment="1">
      <alignment vertical="center"/>
    </xf>
    <xf numFmtId="4" fontId="9" fillId="4" borderId="7" xfId="0" applyNumberFormat="1" applyFont="1" applyFill="1" applyBorder="1"/>
    <xf numFmtId="4" fontId="5" fillId="4" borderId="6" xfId="0" applyNumberFormat="1" applyFont="1" applyFill="1" applyBorder="1"/>
    <xf numFmtId="4" fontId="4" fillId="0" borderId="7" xfId="0" applyNumberFormat="1" applyFont="1" applyFill="1" applyBorder="1" applyAlignment="1">
      <alignment vertical="center"/>
    </xf>
    <xf numFmtId="4" fontId="6" fillId="0" borderId="6" xfId="0" applyNumberFormat="1" applyFont="1" applyFill="1" applyBorder="1"/>
    <xf numFmtId="4" fontId="6" fillId="0" borderId="6" xfId="0" applyNumberFormat="1" applyFont="1" applyFill="1" applyBorder="1" applyAlignment="1">
      <alignment vertical="center"/>
    </xf>
    <xf numFmtId="4" fontId="9" fillId="0" borderId="0" xfId="0" applyNumberFormat="1" applyFont="1" applyFill="1" applyBorder="1"/>
    <xf numFmtId="4" fontId="5" fillId="0" borderId="0" xfId="0" applyNumberFormat="1" applyFont="1" applyFill="1" applyAlignment="1">
      <alignment horizontal="left"/>
    </xf>
    <xf numFmtId="4" fontId="17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17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4" fontId="13" fillId="0" borderId="0" xfId="0" applyNumberFormat="1" applyFont="1" applyFill="1"/>
    <xf numFmtId="3" fontId="5" fillId="0" borderId="6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horizontal="center" vertical="center"/>
    </xf>
    <xf numFmtId="2" fontId="23" fillId="0" borderId="6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>
      <alignment horizontal="center" vertical="center"/>
    </xf>
    <xf numFmtId="1" fontId="21" fillId="0" borderId="6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  <xf numFmtId="10" fontId="24" fillId="0" borderId="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/>
    </xf>
    <xf numFmtId="9" fontId="12" fillId="0" borderId="6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right" vertical="center"/>
    </xf>
    <xf numFmtId="2" fontId="8" fillId="0" borderId="0" xfId="0" applyNumberFormat="1" applyFont="1" applyFill="1"/>
    <xf numFmtId="10" fontId="25" fillId="0" borderId="6" xfId="0" applyNumberFormat="1" applyFont="1" applyFill="1" applyBorder="1" applyAlignment="1">
      <alignment horizontal="center" vertical="center" wrapText="1"/>
    </xf>
    <xf numFmtId="1" fontId="5" fillId="6" borderId="7" xfId="0" applyNumberFormat="1" applyFont="1" applyFill="1" applyBorder="1" applyAlignment="1">
      <alignment horizontal="center" vertical="center"/>
    </xf>
    <xf numFmtId="2" fontId="7" fillId="6" borderId="7" xfId="0" applyNumberFormat="1" applyFont="1" applyFill="1" applyBorder="1" applyAlignment="1">
      <alignment horizontal="center" vertical="center" wrapText="1"/>
    </xf>
    <xf numFmtId="2" fontId="5" fillId="6" borderId="4" xfId="0" applyNumberFormat="1" applyFont="1" applyFill="1" applyBorder="1" applyAlignment="1">
      <alignment vertical="center" wrapText="1"/>
    </xf>
    <xf numFmtId="4" fontId="5" fillId="6" borderId="6" xfId="0" applyNumberFormat="1" applyFont="1" applyFill="1" applyBorder="1" applyAlignment="1">
      <alignment vertical="center"/>
    </xf>
    <xf numFmtId="2" fontId="5" fillId="6" borderId="0" xfId="0" applyNumberFormat="1" applyFont="1" applyFill="1" applyAlignment="1">
      <alignment vertical="center"/>
    </xf>
    <xf numFmtId="4" fontId="5" fillId="0" borderId="6" xfId="0" applyNumberFormat="1" applyFont="1" applyFill="1" applyBorder="1" applyAlignment="1">
      <alignment wrapText="1"/>
    </xf>
    <xf numFmtId="4" fontId="9" fillId="0" borderId="7" xfId="0" applyNumberFormat="1" applyFont="1" applyFill="1" applyBorder="1"/>
    <xf numFmtId="4" fontId="5" fillId="0" borderId="0" xfId="0" applyNumberFormat="1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left" wrapText="1"/>
    </xf>
    <xf numFmtId="0" fontId="17" fillId="0" borderId="0" xfId="0" applyFont="1" applyAlignment="1">
      <alignment horizontal="left" vertical="center"/>
    </xf>
    <xf numFmtId="2" fontId="1" fillId="0" borderId="0" xfId="0" applyNumberFormat="1" applyFont="1" applyFill="1" applyAlignment="1">
      <alignment horizontal="left" vertical="center"/>
    </xf>
    <xf numFmtId="4" fontId="17" fillId="0" borderId="0" xfId="0" applyNumberFormat="1" applyFont="1" applyAlignment="1">
      <alignment vertical="center"/>
    </xf>
    <xf numFmtId="2" fontId="5" fillId="0" borderId="0" xfId="0" applyNumberFormat="1" applyFont="1" applyFill="1" applyAlignment="1">
      <alignment horizontal="right" wrapText="1"/>
    </xf>
    <xf numFmtId="0" fontId="16" fillId="0" borderId="6" xfId="0" applyFont="1" applyBorder="1" applyAlignment="1">
      <alignment horizontal="center" vertical="center" wrapText="1"/>
    </xf>
    <xf numFmtId="4" fontId="17" fillId="0" borderId="0" xfId="0" applyNumberFormat="1" applyFont="1" applyAlignment="1">
      <alignment horizontal="left" vertical="center"/>
    </xf>
    <xf numFmtId="1" fontId="5" fillId="0" borderId="0" xfId="0" applyNumberFormat="1" applyFont="1" applyFill="1" applyAlignment="1">
      <alignment horizontal="left"/>
    </xf>
    <xf numFmtId="4" fontId="5" fillId="0" borderId="2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1" fontId="20" fillId="0" borderId="2" xfId="0" applyNumberFormat="1" applyFont="1" applyFill="1" applyBorder="1" applyAlignment="1">
      <alignment horizontal="center" vertical="center" wrapText="1"/>
    </xf>
    <xf numFmtId="1" fontId="20" fillId="0" borderId="3" xfId="0" applyNumberFormat="1" applyFont="1" applyFill="1" applyBorder="1" applyAlignment="1">
      <alignment horizontal="center" vertical="center" wrapText="1"/>
    </xf>
    <xf numFmtId="1" fontId="20" fillId="0" borderId="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left" wrapText="1"/>
    </xf>
    <xf numFmtId="2" fontId="2" fillId="0" borderId="0" xfId="0" applyNumberFormat="1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 wrapText="1"/>
    </xf>
    <xf numFmtId="2" fontId="1" fillId="0" borderId="0" xfId="0" applyNumberFormat="1" applyFont="1" applyFill="1" applyAlignment="1">
      <alignment horizontal="left" vertical="center" wrapText="1" shrinkToFit="1"/>
    </xf>
    <xf numFmtId="0" fontId="0" fillId="0" borderId="0" xfId="0" applyAlignment="1">
      <alignment horizontal="left" wrapText="1" shrinkToFit="1"/>
    </xf>
    <xf numFmtId="4" fontId="1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2" fontId="3" fillId="0" borderId="0" xfId="0" applyNumberFormat="1" applyFont="1" applyFill="1" applyAlignment="1">
      <alignment horizontal="left" vertical="center" wrapText="1"/>
    </xf>
    <xf numFmtId="2" fontId="27" fillId="0" borderId="0" xfId="0" applyNumberFormat="1" applyFont="1" applyFill="1" applyAlignment="1">
      <alignment horizontal="center" vertical="top" wrapText="1"/>
    </xf>
    <xf numFmtId="2" fontId="3" fillId="0" borderId="0" xfId="0" applyNumberFormat="1" applyFont="1" applyFill="1" applyAlignment="1">
      <alignment horizontal="left" wrapText="1"/>
    </xf>
    <xf numFmtId="0" fontId="26" fillId="0" borderId="0" xfId="0" applyFont="1" applyAlignment="1">
      <alignment horizontal="left" wrapText="1"/>
    </xf>
    <xf numFmtId="2" fontId="28" fillId="0" borderId="0" xfId="0" applyNumberFormat="1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tabSelected="1" view="pageBreakPreview" zoomScaleNormal="100" zoomScaleSheetLayoutView="100" workbookViewId="0">
      <selection activeCell="A14" sqref="A14:H14"/>
    </sheetView>
  </sheetViews>
  <sheetFormatPr defaultColWidth="9.109375" defaultRowHeight="13.8" x14ac:dyDescent="0.25"/>
  <cols>
    <col min="1" max="1" width="3.88671875" style="128" customWidth="1"/>
    <col min="2" max="2" width="21.6640625" style="80" customWidth="1"/>
    <col min="3" max="3" width="49.44140625" style="31" customWidth="1"/>
    <col min="4" max="4" width="12.109375" style="118" customWidth="1"/>
    <col min="5" max="5" width="12.33203125" style="118" customWidth="1"/>
    <col min="6" max="6" width="13.44140625" style="118" customWidth="1"/>
    <col min="7" max="7" width="12.44140625" style="118" customWidth="1"/>
    <col min="8" max="8" width="21.33203125" style="118" customWidth="1"/>
    <col min="9" max="16384" width="9.109375" style="31"/>
  </cols>
  <sheetData>
    <row r="1" spans="1:8" s="1" customFormat="1" x14ac:dyDescent="0.25">
      <c r="A1" s="66"/>
      <c r="B1" s="65"/>
      <c r="D1" s="90"/>
      <c r="E1" s="90"/>
      <c r="F1" s="90"/>
      <c r="G1" s="167"/>
      <c r="H1" s="167"/>
    </row>
    <row r="2" spans="1:8" s="1" customFormat="1" hidden="1" x14ac:dyDescent="0.25">
      <c r="A2" s="66"/>
      <c r="B2" s="65"/>
      <c r="D2" s="90"/>
      <c r="E2" s="90"/>
      <c r="F2" s="90"/>
      <c r="G2" s="90"/>
      <c r="H2" s="90"/>
    </row>
    <row r="3" spans="1:8" s="1" customFormat="1" ht="7.2" hidden="1" customHeight="1" x14ac:dyDescent="0.25">
      <c r="A3" s="66"/>
      <c r="B3" s="65"/>
      <c r="D3" s="90"/>
      <c r="E3" s="90"/>
      <c r="F3" s="90"/>
      <c r="G3" s="90"/>
      <c r="H3" s="90"/>
    </row>
    <row r="4" spans="1:8" s="35" customFormat="1" ht="12.6" customHeight="1" x14ac:dyDescent="0.25">
      <c r="A4" s="175" t="s">
        <v>154</v>
      </c>
      <c r="B4" s="175"/>
      <c r="C4" s="175"/>
      <c r="D4" s="175"/>
      <c r="E4" s="175"/>
      <c r="F4" s="175"/>
      <c r="G4" s="175"/>
      <c r="H4" s="175"/>
    </row>
    <row r="5" spans="1:8" s="1" customFormat="1" ht="7.2" hidden="1" customHeight="1" x14ac:dyDescent="0.25">
      <c r="A5" s="65"/>
      <c r="B5" s="65"/>
      <c r="C5" s="2"/>
      <c r="D5" s="91"/>
      <c r="E5" s="91"/>
      <c r="F5" s="91"/>
      <c r="G5" s="91"/>
      <c r="H5" s="91"/>
    </row>
    <row r="6" spans="1:8" s="35" customFormat="1" ht="24.6" customHeight="1" x14ac:dyDescent="0.25">
      <c r="A6" s="175" t="s">
        <v>153</v>
      </c>
      <c r="B6" s="175"/>
      <c r="C6" s="175"/>
      <c r="D6" s="175"/>
      <c r="E6" s="175"/>
      <c r="F6" s="175"/>
      <c r="G6" s="175"/>
      <c r="H6" s="175"/>
    </row>
    <row r="7" spans="1:8" s="35" customFormat="1" ht="34.799999999999997" customHeight="1" x14ac:dyDescent="0.25">
      <c r="A7" s="149"/>
      <c r="B7" s="149"/>
      <c r="C7" s="149"/>
      <c r="D7" s="149"/>
      <c r="E7" s="149"/>
      <c r="F7" s="177" t="s">
        <v>155</v>
      </c>
      <c r="G7" s="178"/>
      <c r="H7" s="178"/>
    </row>
    <row r="8" spans="1:8" s="1" customFormat="1" ht="3.6" customHeight="1" x14ac:dyDescent="0.25">
      <c r="A8" s="65"/>
      <c r="B8" s="65"/>
      <c r="C8" s="2"/>
      <c r="D8" s="91"/>
      <c r="E8" s="91"/>
      <c r="F8" s="91"/>
      <c r="G8" s="91"/>
      <c r="H8" s="91"/>
    </row>
    <row r="9" spans="1:8" s="1" customFormat="1" ht="15" customHeight="1" x14ac:dyDescent="0.25">
      <c r="A9" s="65"/>
      <c r="B9" s="65"/>
      <c r="C9" s="150"/>
      <c r="D9" s="91"/>
      <c r="E9" s="91"/>
      <c r="F9" s="173" t="s">
        <v>156</v>
      </c>
      <c r="G9" s="174"/>
      <c r="H9" s="174"/>
    </row>
    <row r="10" spans="1:8" s="4" customFormat="1" ht="27.6" customHeight="1" x14ac:dyDescent="0.25">
      <c r="A10" s="171" t="s">
        <v>0</v>
      </c>
      <c r="B10" s="172"/>
      <c r="C10" s="172"/>
      <c r="D10" s="89">
        <f>H177</f>
        <v>926.99640000000011</v>
      </c>
      <c r="E10" s="92" t="s">
        <v>1</v>
      </c>
      <c r="F10" s="92"/>
      <c r="G10" s="92"/>
      <c r="H10" s="92"/>
    </row>
    <row r="11" spans="1:8" s="4" customFormat="1" hidden="1" x14ac:dyDescent="0.25">
      <c r="A11" s="66"/>
      <c r="B11" s="66"/>
      <c r="C11" s="3"/>
      <c r="D11" s="93"/>
      <c r="E11" s="92"/>
      <c r="F11" s="92"/>
      <c r="G11" s="92"/>
      <c r="H11" s="92"/>
    </row>
    <row r="12" spans="1:8" s="4" customFormat="1" hidden="1" x14ac:dyDescent="0.25">
      <c r="A12" s="66" t="s">
        <v>2</v>
      </c>
      <c r="B12" s="66"/>
      <c r="C12" s="3"/>
      <c r="D12" s="93" t="e">
        <f>#REF!</f>
        <v>#REF!</v>
      </c>
      <c r="E12" s="92" t="s">
        <v>1</v>
      </c>
      <c r="F12" s="92"/>
      <c r="G12" s="92"/>
      <c r="H12" s="92"/>
    </row>
    <row r="13" spans="1:8" s="4" customFormat="1" ht="15" customHeight="1" x14ac:dyDescent="0.25">
      <c r="A13" s="152" t="s">
        <v>2</v>
      </c>
      <c r="B13" s="152"/>
      <c r="C13" s="152"/>
      <c r="D13" s="94">
        <v>0</v>
      </c>
      <c r="E13" s="92" t="s">
        <v>1</v>
      </c>
      <c r="F13" s="95"/>
      <c r="G13" s="95"/>
      <c r="H13" s="95"/>
    </row>
    <row r="14" spans="1:8" s="1" customFormat="1" ht="5.4" customHeight="1" x14ac:dyDescent="0.25">
      <c r="A14" s="168"/>
      <c r="B14" s="168"/>
      <c r="C14" s="168"/>
      <c r="D14" s="168"/>
      <c r="E14" s="168"/>
      <c r="F14" s="168"/>
      <c r="G14" s="168"/>
      <c r="H14" s="168"/>
    </row>
    <row r="15" spans="1:8" s="1" customFormat="1" ht="15" hidden="1" customHeight="1" x14ac:dyDescent="0.25">
      <c r="A15" s="169" t="s">
        <v>3</v>
      </c>
      <c r="B15" s="170"/>
      <c r="C15" s="170"/>
      <c r="D15" s="170"/>
      <c r="E15" s="170"/>
      <c r="F15" s="170"/>
      <c r="G15" s="170"/>
      <c r="H15" s="91"/>
    </row>
    <row r="16" spans="1:8" s="1" customFormat="1" hidden="1" x14ac:dyDescent="0.25">
      <c r="A16" s="170"/>
      <c r="B16" s="170"/>
      <c r="C16" s="170"/>
      <c r="D16" s="170"/>
      <c r="E16" s="170"/>
      <c r="F16" s="170"/>
      <c r="G16" s="170"/>
      <c r="H16" s="91"/>
    </row>
    <row r="17" spans="1:8" s="1" customFormat="1" hidden="1" x14ac:dyDescent="0.25">
      <c r="A17" s="65"/>
      <c r="B17" s="65"/>
      <c r="C17" s="2"/>
      <c r="D17" s="91"/>
      <c r="E17" s="91"/>
      <c r="F17" s="91"/>
      <c r="G17" s="91"/>
      <c r="H17" s="91"/>
    </row>
    <row r="18" spans="1:8" s="1" customFormat="1" ht="19.8" hidden="1" customHeight="1" x14ac:dyDescent="0.25">
      <c r="A18" s="168"/>
      <c r="B18" s="168"/>
      <c r="C18" s="168"/>
      <c r="D18" s="168"/>
      <c r="E18" s="168"/>
      <c r="F18" s="168"/>
      <c r="G18" s="168"/>
      <c r="H18" s="168"/>
    </row>
    <row r="19" spans="1:8" s="1" customFormat="1" ht="20.399999999999999" customHeight="1" x14ac:dyDescent="0.25">
      <c r="A19" s="65"/>
      <c r="B19" s="65"/>
      <c r="C19" s="2"/>
      <c r="D19" s="91"/>
      <c r="E19" s="91"/>
      <c r="F19" s="91"/>
      <c r="G19" s="91"/>
      <c r="H19" s="91"/>
    </row>
    <row r="20" spans="1:8" s="35" customFormat="1" ht="19.95" customHeight="1" x14ac:dyDescent="0.25">
      <c r="A20" s="179" t="s">
        <v>121</v>
      </c>
      <c r="B20" s="179"/>
      <c r="C20" s="179"/>
      <c r="D20" s="179"/>
      <c r="E20" s="179"/>
      <c r="F20" s="179"/>
      <c r="G20" s="179"/>
      <c r="H20" s="179"/>
    </row>
    <row r="21" spans="1:8" s="4" customFormat="1" ht="24.75" customHeight="1" x14ac:dyDescent="0.25">
      <c r="A21" s="133"/>
      <c r="B21" s="176" t="s">
        <v>152</v>
      </c>
      <c r="C21" s="176"/>
      <c r="D21" s="176"/>
      <c r="E21" s="176"/>
      <c r="F21" s="176"/>
      <c r="G21" s="176"/>
      <c r="H21" s="131"/>
    </row>
    <row r="22" spans="1:8" s="5" customFormat="1" ht="21.75" customHeight="1" x14ac:dyDescent="0.3">
      <c r="A22" s="36"/>
      <c r="B22" s="154" t="s">
        <v>138</v>
      </c>
      <c r="C22" s="154"/>
      <c r="D22" s="154"/>
      <c r="E22" s="154"/>
      <c r="F22" s="154"/>
      <c r="G22" s="154"/>
      <c r="H22" s="154"/>
    </row>
    <row r="23" spans="1:8" s="5" customFormat="1" ht="15" customHeight="1" x14ac:dyDescent="0.3">
      <c r="A23" s="125"/>
      <c r="B23" s="10"/>
      <c r="C23" s="6"/>
      <c r="D23" s="158" t="s">
        <v>4</v>
      </c>
      <c r="E23" s="159"/>
      <c r="F23" s="159"/>
      <c r="G23" s="159"/>
      <c r="H23" s="160"/>
    </row>
    <row r="24" spans="1:8" s="5" customFormat="1" ht="45" customHeight="1" x14ac:dyDescent="0.3">
      <c r="A24" s="7" t="s">
        <v>5</v>
      </c>
      <c r="B24" s="8" t="s">
        <v>6</v>
      </c>
      <c r="C24" s="9" t="s">
        <v>7</v>
      </c>
      <c r="D24" s="96" t="s">
        <v>8</v>
      </c>
      <c r="E24" s="96" t="s">
        <v>9</v>
      </c>
      <c r="F24" s="96" t="s">
        <v>125</v>
      </c>
      <c r="G24" s="96" t="s">
        <v>10</v>
      </c>
      <c r="H24" s="97" t="s">
        <v>11</v>
      </c>
    </row>
    <row r="25" spans="1:8" s="5" customFormat="1" ht="15" customHeight="1" x14ac:dyDescent="0.3">
      <c r="A25" s="12">
        <v>1</v>
      </c>
      <c r="B25" s="13">
        <v>2</v>
      </c>
      <c r="C25" s="12">
        <v>3</v>
      </c>
      <c r="D25" s="119">
        <v>4</v>
      </c>
      <c r="E25" s="119">
        <v>5</v>
      </c>
      <c r="F25" s="119">
        <v>6</v>
      </c>
      <c r="G25" s="119">
        <v>7</v>
      </c>
      <c r="H25" s="119">
        <v>8</v>
      </c>
    </row>
    <row r="26" spans="1:8" s="37" customFormat="1" ht="19.95" customHeight="1" x14ac:dyDescent="0.25">
      <c r="A26" s="12">
        <v>1</v>
      </c>
      <c r="B26" s="11"/>
      <c r="C26" s="55" t="s">
        <v>12</v>
      </c>
      <c r="D26" s="161" t="s">
        <v>29</v>
      </c>
      <c r="E26" s="162"/>
      <c r="F26" s="162"/>
      <c r="G26" s="162"/>
      <c r="H26" s="163"/>
    </row>
    <row r="27" spans="1:8" s="5" customFormat="1" hidden="1" x14ac:dyDescent="0.3">
      <c r="A27" s="12"/>
      <c r="B27" s="11"/>
      <c r="C27" s="16"/>
      <c r="D27" s="28"/>
      <c r="E27" s="28"/>
      <c r="F27" s="28"/>
      <c r="G27" s="28"/>
      <c r="H27" s="28"/>
    </row>
    <row r="28" spans="1:8" s="18" customFormat="1" ht="27.6" hidden="1" x14ac:dyDescent="0.3">
      <c r="A28" s="38">
        <v>1</v>
      </c>
      <c r="B28" s="67" t="s">
        <v>13</v>
      </c>
      <c r="C28" s="17" t="s">
        <v>14</v>
      </c>
      <c r="D28" s="98"/>
      <c r="E28" s="98"/>
      <c r="F28" s="98"/>
      <c r="G28" s="145">
        <v>0</v>
      </c>
      <c r="H28" s="99">
        <f>SUM(D28:G28)</f>
        <v>0</v>
      </c>
    </row>
    <row r="29" spans="1:8" s="81" customFormat="1" hidden="1" x14ac:dyDescent="0.25">
      <c r="A29" s="38">
        <v>4</v>
      </c>
      <c r="B29" s="67" t="s">
        <v>15</v>
      </c>
      <c r="C29" s="63" t="s">
        <v>16</v>
      </c>
      <c r="D29" s="101"/>
      <c r="E29" s="101"/>
      <c r="F29" s="101"/>
      <c r="G29" s="100"/>
      <c r="H29" s="102"/>
    </row>
    <row r="30" spans="1:8" s="81" customFormat="1" hidden="1" x14ac:dyDescent="0.25">
      <c r="A30" s="38">
        <v>5</v>
      </c>
      <c r="B30" s="67" t="s">
        <v>17</v>
      </c>
      <c r="C30" s="63" t="s">
        <v>18</v>
      </c>
      <c r="D30" s="101">
        <v>0</v>
      </c>
      <c r="E30" s="101"/>
      <c r="F30" s="101"/>
      <c r="G30" s="43"/>
      <c r="H30" s="101"/>
    </row>
    <row r="31" spans="1:8" s="37" customFormat="1" ht="20.100000000000001" hidden="1" customHeight="1" x14ac:dyDescent="0.25">
      <c r="A31" s="12"/>
      <c r="B31" s="61"/>
      <c r="C31" s="82"/>
      <c r="D31" s="43"/>
      <c r="E31" s="43"/>
      <c r="F31" s="43"/>
      <c r="G31" s="43"/>
      <c r="H31" s="43"/>
    </row>
    <row r="32" spans="1:8" s="37" customFormat="1" ht="19.2" hidden="1" customHeight="1" x14ac:dyDescent="0.25">
      <c r="A32" s="12"/>
      <c r="B32" s="68"/>
      <c r="C32" s="54"/>
      <c r="D32" s="103"/>
      <c r="E32" s="103"/>
      <c r="F32" s="103"/>
      <c r="G32" s="103"/>
      <c r="H32" s="103"/>
    </row>
    <row r="33" spans="1:8" s="5" customFormat="1" hidden="1" x14ac:dyDescent="0.3">
      <c r="A33" s="12"/>
      <c r="B33" s="11"/>
      <c r="C33" s="14"/>
      <c r="D33" s="28"/>
      <c r="E33" s="28"/>
      <c r="F33" s="28"/>
      <c r="G33" s="28"/>
      <c r="H33" s="28"/>
    </row>
    <row r="34" spans="1:8" s="37" customFormat="1" ht="19.95" customHeight="1" x14ac:dyDescent="0.25">
      <c r="A34" s="12">
        <v>2</v>
      </c>
      <c r="B34" s="11"/>
      <c r="C34" s="55" t="s">
        <v>19</v>
      </c>
      <c r="D34" s="43"/>
      <c r="E34" s="43"/>
      <c r="F34" s="43"/>
      <c r="G34" s="43"/>
      <c r="H34" s="43"/>
    </row>
    <row r="35" spans="1:8" s="5" customFormat="1" hidden="1" x14ac:dyDescent="0.3">
      <c r="A35" s="12"/>
      <c r="B35" s="11"/>
      <c r="C35" s="14" t="s">
        <v>20</v>
      </c>
      <c r="D35" s="28" t="e">
        <f>SUM(#REF!)</f>
        <v>#REF!</v>
      </c>
      <c r="E35" s="28"/>
      <c r="F35" s="28"/>
      <c r="G35" s="28"/>
      <c r="H35" s="28" t="e">
        <f>SUM(D35:G35)</f>
        <v>#REF!</v>
      </c>
    </row>
    <row r="36" spans="1:8" s="20" customFormat="1" hidden="1" x14ac:dyDescent="0.3">
      <c r="A36" s="39"/>
      <c r="B36" s="69"/>
      <c r="C36" s="19" t="s">
        <v>21</v>
      </c>
      <c r="D36" s="29"/>
      <c r="E36" s="29"/>
      <c r="F36" s="29"/>
      <c r="G36" s="30"/>
      <c r="H36" s="29"/>
    </row>
    <row r="37" spans="1:8" s="20" customFormat="1" hidden="1" x14ac:dyDescent="0.3">
      <c r="A37" s="39"/>
      <c r="B37" s="69"/>
      <c r="C37" s="19" t="s">
        <v>22</v>
      </c>
      <c r="D37" s="29"/>
      <c r="E37" s="29"/>
      <c r="F37" s="29"/>
      <c r="G37" s="30"/>
      <c r="H37" s="29"/>
    </row>
    <row r="38" spans="1:8" s="20" customFormat="1" hidden="1" x14ac:dyDescent="0.3">
      <c r="A38" s="39"/>
      <c r="B38" s="69"/>
      <c r="C38" s="19" t="s">
        <v>23</v>
      </c>
      <c r="D38" s="29" t="e">
        <f>D35</f>
        <v>#REF!</v>
      </c>
      <c r="E38" s="29"/>
      <c r="F38" s="29"/>
      <c r="G38" s="30"/>
      <c r="H38" s="29" t="e">
        <f>H35</f>
        <v>#REF!</v>
      </c>
    </row>
    <row r="39" spans="1:8" s="21" customFormat="1" hidden="1" x14ac:dyDescent="0.3">
      <c r="A39" s="40"/>
      <c r="B39" s="51" t="s">
        <v>24</v>
      </c>
      <c r="C39" s="14" t="s">
        <v>25</v>
      </c>
      <c r="D39" s="28"/>
      <c r="E39" s="30"/>
      <c r="F39" s="30"/>
      <c r="G39" s="30"/>
      <c r="H39" s="28">
        <f t="shared" ref="H39:H40" si="0">D39</f>
        <v>0</v>
      </c>
    </row>
    <row r="40" spans="1:8" s="45" customFormat="1" ht="20.100000000000001" customHeight="1" x14ac:dyDescent="0.25">
      <c r="A40" s="40"/>
      <c r="B40" s="61" t="s">
        <v>127</v>
      </c>
      <c r="C40" s="27" t="s">
        <v>145</v>
      </c>
      <c r="D40" s="43">
        <v>96.477999999999994</v>
      </c>
      <c r="E40" s="46"/>
      <c r="F40" s="46"/>
      <c r="G40" s="46"/>
      <c r="H40" s="43">
        <f t="shared" si="0"/>
        <v>96.477999999999994</v>
      </c>
    </row>
    <row r="41" spans="1:8" s="45" customFormat="1" ht="20.100000000000001" hidden="1" customHeight="1" x14ac:dyDescent="0.25">
      <c r="A41" s="40"/>
      <c r="B41" s="61"/>
      <c r="C41" s="27"/>
      <c r="D41" s="43"/>
      <c r="E41" s="46"/>
      <c r="F41" s="46"/>
      <c r="G41" s="46"/>
      <c r="H41" s="43"/>
    </row>
    <row r="42" spans="1:8" s="37" customFormat="1" ht="19.95" customHeight="1" x14ac:dyDescent="0.25">
      <c r="A42" s="12"/>
      <c r="B42" s="68"/>
      <c r="C42" s="54" t="s">
        <v>27</v>
      </c>
      <c r="D42" s="103">
        <f>SUM(D40:D41)</f>
        <v>96.477999999999994</v>
      </c>
      <c r="E42" s="103"/>
      <c r="F42" s="103"/>
      <c r="G42" s="103"/>
      <c r="H42" s="103">
        <f>SUM(H40:H41)</f>
        <v>96.477999999999994</v>
      </c>
    </row>
    <row r="43" spans="1:8" s="5" customFormat="1" ht="16.5" hidden="1" customHeight="1" x14ac:dyDescent="0.3">
      <c r="A43" s="12"/>
      <c r="B43" s="11"/>
      <c r="C43" s="16"/>
      <c r="D43" s="28"/>
      <c r="E43" s="28"/>
      <c r="F43" s="28"/>
      <c r="G43" s="28"/>
      <c r="H43" s="28"/>
    </row>
    <row r="44" spans="1:8" s="37" customFormat="1" ht="15" customHeight="1" x14ac:dyDescent="0.25">
      <c r="A44" s="12">
        <v>3</v>
      </c>
      <c r="B44" s="11"/>
      <c r="C44" s="55" t="s">
        <v>28</v>
      </c>
      <c r="D44" s="161" t="s">
        <v>29</v>
      </c>
      <c r="E44" s="162"/>
      <c r="F44" s="162"/>
      <c r="G44" s="162"/>
      <c r="H44" s="163"/>
    </row>
    <row r="45" spans="1:8" s="37" customFormat="1" ht="13.5" hidden="1" customHeight="1" x14ac:dyDescent="0.25">
      <c r="A45" s="12"/>
      <c r="B45" s="51" t="s">
        <v>30</v>
      </c>
      <c r="C45" s="27"/>
      <c r="D45" s="100"/>
      <c r="E45" s="100"/>
      <c r="F45" s="100"/>
      <c r="G45" s="100"/>
      <c r="H45" s="100">
        <f>SUM(D45:G45)</f>
        <v>0</v>
      </c>
    </row>
    <row r="46" spans="1:8" s="57" customFormat="1" ht="12.75" hidden="1" customHeight="1" x14ac:dyDescent="0.25">
      <c r="A46" s="41">
        <v>4</v>
      </c>
      <c r="B46" s="70" t="s">
        <v>31</v>
      </c>
      <c r="C46" s="56" t="s">
        <v>32</v>
      </c>
      <c r="D46" s="104">
        <v>0</v>
      </c>
      <c r="E46" s="104"/>
      <c r="F46" s="104"/>
      <c r="G46" s="100"/>
      <c r="H46" s="104">
        <f>SUM(D46:G46)</f>
        <v>0</v>
      </c>
    </row>
    <row r="47" spans="1:8" s="37" customFormat="1" hidden="1" x14ac:dyDescent="0.25">
      <c r="A47" s="12"/>
      <c r="B47" s="11"/>
      <c r="C47" s="27" t="s">
        <v>33</v>
      </c>
      <c r="D47" s="43"/>
      <c r="E47" s="43"/>
      <c r="F47" s="43"/>
      <c r="G47" s="43"/>
      <c r="H47" s="43">
        <f>SUM(D47:G47)</f>
        <v>0</v>
      </c>
    </row>
    <row r="48" spans="1:8" s="59" customFormat="1" hidden="1" x14ac:dyDescent="0.25">
      <c r="A48" s="39"/>
      <c r="B48" s="69"/>
      <c r="C48" s="58" t="s">
        <v>21</v>
      </c>
      <c r="D48" s="105"/>
      <c r="E48" s="105"/>
      <c r="F48" s="105"/>
      <c r="G48" s="46"/>
      <c r="H48" s="105"/>
    </row>
    <row r="49" spans="1:8" s="59" customFormat="1" hidden="1" x14ac:dyDescent="0.25">
      <c r="A49" s="39"/>
      <c r="B49" s="69"/>
      <c r="C49" s="58" t="s">
        <v>22</v>
      </c>
      <c r="D49" s="105"/>
      <c r="E49" s="105"/>
      <c r="F49" s="105"/>
      <c r="G49" s="46"/>
      <c r="H49" s="105"/>
    </row>
    <row r="50" spans="1:8" s="59" customFormat="1" hidden="1" x14ac:dyDescent="0.25">
      <c r="A50" s="39"/>
      <c r="B50" s="69"/>
      <c r="C50" s="58" t="s">
        <v>23</v>
      </c>
      <c r="D50" s="105">
        <f>D47</f>
        <v>0</v>
      </c>
      <c r="E50" s="105"/>
      <c r="F50" s="105"/>
      <c r="G50" s="46"/>
      <c r="H50" s="105">
        <f>H47</f>
        <v>0</v>
      </c>
    </row>
    <row r="51" spans="1:8" s="45" customFormat="1" hidden="1" x14ac:dyDescent="0.25">
      <c r="A51" s="40"/>
      <c r="B51" s="71"/>
      <c r="C51" s="60"/>
      <c r="D51" s="46"/>
      <c r="E51" s="46"/>
      <c r="F51" s="46"/>
      <c r="G51" s="46"/>
      <c r="H51" s="46"/>
    </row>
    <row r="52" spans="1:8" s="37" customFormat="1" ht="19.95" customHeight="1" x14ac:dyDescent="0.25">
      <c r="A52" s="12">
        <v>4</v>
      </c>
      <c r="B52" s="11"/>
      <c r="C52" s="53" t="s">
        <v>34</v>
      </c>
      <c r="D52" s="161" t="s">
        <v>29</v>
      </c>
      <c r="E52" s="162"/>
      <c r="F52" s="162"/>
      <c r="G52" s="162"/>
      <c r="H52" s="163"/>
    </row>
    <row r="53" spans="1:8" s="57" customFormat="1" hidden="1" x14ac:dyDescent="0.25">
      <c r="A53" s="41"/>
      <c r="B53" s="70"/>
      <c r="C53" s="56" t="s">
        <v>35</v>
      </c>
      <c r="D53" s="106"/>
      <c r="E53" s="106"/>
      <c r="F53" s="106"/>
      <c r="G53" s="43"/>
      <c r="H53" s="106"/>
    </row>
    <row r="54" spans="1:8" s="57" customFormat="1" hidden="1" x14ac:dyDescent="0.25">
      <c r="A54" s="41"/>
      <c r="B54" s="70" t="s">
        <v>36</v>
      </c>
      <c r="C54" s="56" t="s">
        <v>37</v>
      </c>
      <c r="D54" s="104">
        <v>0</v>
      </c>
      <c r="E54" s="104"/>
      <c r="F54" s="104"/>
      <c r="G54" s="100"/>
      <c r="H54" s="104">
        <f t="shared" ref="H54:H59" si="1">SUM(D54:G54)</f>
        <v>0</v>
      </c>
    </row>
    <row r="55" spans="1:8" s="57" customFormat="1" hidden="1" x14ac:dyDescent="0.25">
      <c r="A55" s="41"/>
      <c r="B55" s="70" t="s">
        <v>38</v>
      </c>
      <c r="C55" s="56" t="s">
        <v>39</v>
      </c>
      <c r="D55" s="104">
        <v>0</v>
      </c>
      <c r="E55" s="104"/>
      <c r="F55" s="104"/>
      <c r="G55" s="100"/>
      <c r="H55" s="104">
        <f t="shared" si="1"/>
        <v>0</v>
      </c>
    </row>
    <row r="56" spans="1:8" s="57" customFormat="1" hidden="1" x14ac:dyDescent="0.25">
      <c r="A56" s="41"/>
      <c r="B56" s="70" t="s">
        <v>40</v>
      </c>
      <c r="C56" s="56" t="s">
        <v>41</v>
      </c>
      <c r="D56" s="104">
        <v>0</v>
      </c>
      <c r="E56" s="104"/>
      <c r="F56" s="104"/>
      <c r="G56" s="100"/>
      <c r="H56" s="104">
        <f t="shared" si="1"/>
        <v>0</v>
      </c>
    </row>
    <row r="57" spans="1:8" s="57" customFormat="1" hidden="1" x14ac:dyDescent="0.25">
      <c r="A57" s="41"/>
      <c r="B57" s="70" t="s">
        <v>42</v>
      </c>
      <c r="C57" s="56" t="s">
        <v>43</v>
      </c>
      <c r="D57" s="104">
        <v>0</v>
      </c>
      <c r="E57" s="104"/>
      <c r="F57" s="104"/>
      <c r="G57" s="100"/>
      <c r="H57" s="104">
        <f t="shared" si="1"/>
        <v>0</v>
      </c>
    </row>
    <row r="58" spans="1:8" s="57" customFormat="1" hidden="1" x14ac:dyDescent="0.25">
      <c r="A58" s="41"/>
      <c r="B58" s="70" t="s">
        <v>44</v>
      </c>
      <c r="C58" s="56" t="s">
        <v>45</v>
      </c>
      <c r="D58" s="104">
        <v>0</v>
      </c>
      <c r="E58" s="104"/>
      <c r="F58" s="104"/>
      <c r="G58" s="100"/>
      <c r="H58" s="104">
        <f t="shared" si="1"/>
        <v>0</v>
      </c>
    </row>
    <row r="59" spans="1:8" s="57" customFormat="1" hidden="1" x14ac:dyDescent="0.25">
      <c r="A59" s="41"/>
      <c r="B59" s="70"/>
      <c r="C59" s="56" t="s">
        <v>46</v>
      </c>
      <c r="D59" s="106">
        <f>SUM(D54:D58)</f>
        <v>0</v>
      </c>
      <c r="E59" s="106"/>
      <c r="F59" s="106"/>
      <c r="G59" s="43"/>
      <c r="H59" s="106">
        <f t="shared" si="1"/>
        <v>0</v>
      </c>
    </row>
    <row r="60" spans="1:8" s="59" customFormat="1" hidden="1" x14ac:dyDescent="0.25">
      <c r="A60" s="39"/>
      <c r="B60" s="69"/>
      <c r="C60" s="58" t="s">
        <v>21</v>
      </c>
      <c r="D60" s="105"/>
      <c r="E60" s="105"/>
      <c r="F60" s="105"/>
      <c r="G60" s="46"/>
      <c r="H60" s="105"/>
    </row>
    <row r="61" spans="1:8" s="59" customFormat="1" hidden="1" x14ac:dyDescent="0.25">
      <c r="A61" s="39"/>
      <c r="B61" s="69"/>
      <c r="C61" s="58" t="s">
        <v>22</v>
      </c>
      <c r="D61" s="105">
        <f>D54+D55+D56+D57</f>
        <v>0</v>
      </c>
      <c r="E61" s="105"/>
      <c r="F61" s="105"/>
      <c r="G61" s="46"/>
      <c r="H61" s="105">
        <f>H54+H55+H56+H57</f>
        <v>0</v>
      </c>
    </row>
    <row r="62" spans="1:8" s="59" customFormat="1" hidden="1" x14ac:dyDescent="0.25">
      <c r="A62" s="39"/>
      <c r="B62" s="69"/>
      <c r="C62" s="58" t="s">
        <v>23</v>
      </c>
      <c r="D62" s="105">
        <f>D58</f>
        <v>0</v>
      </c>
      <c r="E62" s="105"/>
      <c r="F62" s="105"/>
      <c r="G62" s="46"/>
      <c r="H62" s="105">
        <f>H58</f>
        <v>0</v>
      </c>
    </row>
    <row r="63" spans="1:8" s="37" customFormat="1" hidden="1" x14ac:dyDescent="0.25">
      <c r="A63" s="12"/>
      <c r="B63" s="51" t="s">
        <v>47</v>
      </c>
      <c r="C63" s="27"/>
      <c r="D63" s="100"/>
      <c r="E63" s="100"/>
      <c r="F63" s="100"/>
      <c r="G63" s="100"/>
      <c r="H63" s="100">
        <f>SUM(D63:G63)</f>
        <v>0</v>
      </c>
    </row>
    <row r="64" spans="1:8" s="57" customFormat="1" hidden="1" x14ac:dyDescent="0.25">
      <c r="A64" s="41">
        <v>4</v>
      </c>
      <c r="B64" s="70" t="s">
        <v>31</v>
      </c>
      <c r="C64" s="56" t="s">
        <v>32</v>
      </c>
      <c r="D64" s="104">
        <v>0</v>
      </c>
      <c r="E64" s="104"/>
      <c r="F64" s="104"/>
      <c r="G64" s="100"/>
      <c r="H64" s="104">
        <f>SUM(D64:G64)</f>
        <v>0</v>
      </c>
    </row>
    <row r="65" spans="1:8" s="37" customFormat="1" hidden="1" x14ac:dyDescent="0.25">
      <c r="A65" s="12"/>
      <c r="B65" s="11"/>
      <c r="C65" s="27" t="s">
        <v>48</v>
      </c>
      <c r="D65" s="43"/>
      <c r="E65" s="43"/>
      <c r="F65" s="43"/>
      <c r="G65" s="43"/>
      <c r="H65" s="43">
        <f>SUM(D65:G65)</f>
        <v>0</v>
      </c>
    </row>
    <row r="66" spans="1:8" s="45" customFormat="1" hidden="1" x14ac:dyDescent="0.25">
      <c r="A66" s="40"/>
      <c r="B66" s="71"/>
      <c r="C66" s="60"/>
      <c r="D66" s="46"/>
      <c r="E66" s="46"/>
      <c r="F66" s="46"/>
      <c r="G66" s="46"/>
      <c r="H66" s="46"/>
    </row>
    <row r="67" spans="1:8" s="37" customFormat="1" ht="18" customHeight="1" x14ac:dyDescent="0.25">
      <c r="A67" s="12">
        <v>5</v>
      </c>
      <c r="B67" s="11"/>
      <c r="C67" s="53" t="s">
        <v>49</v>
      </c>
      <c r="D67" s="161" t="s">
        <v>29</v>
      </c>
      <c r="E67" s="162"/>
      <c r="F67" s="162"/>
      <c r="G67" s="162"/>
      <c r="H67" s="163"/>
    </row>
    <row r="68" spans="1:8" s="37" customFormat="1" ht="25.5" hidden="1" customHeight="1" x14ac:dyDescent="0.25">
      <c r="A68" s="12"/>
      <c r="B68" s="51" t="s">
        <v>50</v>
      </c>
      <c r="C68" s="27"/>
      <c r="D68" s="100"/>
      <c r="E68" s="100"/>
      <c r="F68" s="100"/>
      <c r="G68" s="100"/>
      <c r="H68" s="100">
        <f t="shared" ref="H68:H80" si="2">D68</f>
        <v>0</v>
      </c>
    </row>
    <row r="69" spans="1:8" s="37" customFormat="1" ht="25.5" hidden="1" customHeight="1" x14ac:dyDescent="0.25">
      <c r="A69" s="12"/>
      <c r="B69" s="61" t="s">
        <v>51</v>
      </c>
      <c r="C69" s="27" t="s">
        <v>52</v>
      </c>
      <c r="D69" s="100"/>
      <c r="E69" s="100"/>
      <c r="F69" s="100"/>
      <c r="G69" s="100"/>
      <c r="H69" s="100">
        <f t="shared" si="2"/>
        <v>0</v>
      </c>
    </row>
    <row r="70" spans="1:8" s="37" customFormat="1" ht="17.25" hidden="1" customHeight="1" x14ac:dyDescent="0.25">
      <c r="A70" s="12"/>
      <c r="B70" s="51" t="s">
        <v>53</v>
      </c>
      <c r="C70" s="27" t="s">
        <v>54</v>
      </c>
      <c r="D70" s="100"/>
      <c r="E70" s="100"/>
      <c r="F70" s="100"/>
      <c r="G70" s="100"/>
      <c r="H70" s="100">
        <f t="shared" si="2"/>
        <v>0</v>
      </c>
    </row>
    <row r="71" spans="1:8" s="37" customFormat="1" ht="17.25" hidden="1" customHeight="1" x14ac:dyDescent="0.25">
      <c r="A71" s="12"/>
      <c r="B71" s="51" t="s">
        <v>55</v>
      </c>
      <c r="C71" s="27" t="s">
        <v>56</v>
      </c>
      <c r="D71" s="100"/>
      <c r="E71" s="100"/>
      <c r="F71" s="100"/>
      <c r="G71" s="100"/>
      <c r="H71" s="100">
        <f t="shared" si="2"/>
        <v>0</v>
      </c>
    </row>
    <row r="72" spans="1:8" s="37" customFormat="1" ht="15" hidden="1" customHeight="1" x14ac:dyDescent="0.25">
      <c r="A72" s="12"/>
      <c r="B72" s="51" t="s">
        <v>57</v>
      </c>
      <c r="C72" s="27" t="s">
        <v>58</v>
      </c>
      <c r="D72" s="100"/>
      <c r="E72" s="100"/>
      <c r="F72" s="100"/>
      <c r="G72" s="100"/>
      <c r="H72" s="100">
        <f t="shared" si="2"/>
        <v>0</v>
      </c>
    </row>
    <row r="73" spans="1:8" s="37" customFormat="1" ht="26.25" hidden="1" customHeight="1" x14ac:dyDescent="0.25">
      <c r="A73" s="12"/>
      <c r="B73" s="51" t="s">
        <v>59</v>
      </c>
      <c r="C73" s="27" t="s">
        <v>60</v>
      </c>
      <c r="D73" s="100"/>
      <c r="E73" s="100"/>
      <c r="F73" s="100"/>
      <c r="G73" s="100"/>
      <c r="H73" s="100">
        <f t="shared" si="2"/>
        <v>0</v>
      </c>
    </row>
    <row r="74" spans="1:8" s="37" customFormat="1" ht="28.5" hidden="1" customHeight="1" x14ac:dyDescent="0.25">
      <c r="A74" s="12"/>
      <c r="B74" s="51" t="s">
        <v>59</v>
      </c>
      <c r="C74" s="27" t="s">
        <v>61</v>
      </c>
      <c r="D74" s="100"/>
      <c r="E74" s="100"/>
      <c r="F74" s="100"/>
      <c r="G74" s="100"/>
      <c r="H74" s="100">
        <f t="shared" si="2"/>
        <v>0</v>
      </c>
    </row>
    <row r="75" spans="1:8" s="37" customFormat="1" ht="28.5" hidden="1" customHeight="1" x14ac:dyDescent="0.25">
      <c r="A75" s="12"/>
      <c r="B75" s="51" t="s">
        <v>62</v>
      </c>
      <c r="C75" s="27" t="s">
        <v>63</v>
      </c>
      <c r="D75" s="100"/>
      <c r="E75" s="100"/>
      <c r="F75" s="100"/>
      <c r="G75" s="100"/>
      <c r="H75" s="100">
        <f t="shared" si="2"/>
        <v>0</v>
      </c>
    </row>
    <row r="76" spans="1:8" s="37" customFormat="1" ht="28.5" hidden="1" customHeight="1" x14ac:dyDescent="0.25">
      <c r="A76" s="12"/>
      <c r="B76" s="51" t="s">
        <v>64</v>
      </c>
      <c r="C76" s="27" t="s">
        <v>65</v>
      </c>
      <c r="D76" s="100"/>
      <c r="E76" s="100"/>
      <c r="F76" s="100"/>
      <c r="G76" s="100"/>
      <c r="H76" s="100">
        <f t="shared" si="2"/>
        <v>0</v>
      </c>
    </row>
    <row r="77" spans="1:8" s="37" customFormat="1" ht="28.5" hidden="1" customHeight="1" x14ac:dyDescent="0.25">
      <c r="A77" s="12"/>
      <c r="B77" s="51" t="s">
        <v>66</v>
      </c>
      <c r="C77" s="27" t="s">
        <v>67</v>
      </c>
      <c r="D77" s="100"/>
      <c r="E77" s="100"/>
      <c r="F77" s="100"/>
      <c r="G77" s="100"/>
      <c r="H77" s="100">
        <f t="shared" si="2"/>
        <v>0</v>
      </c>
    </row>
    <row r="78" spans="1:8" s="37" customFormat="1" ht="28.5" hidden="1" customHeight="1" x14ac:dyDescent="0.25">
      <c r="A78" s="12"/>
      <c r="B78" s="51" t="s">
        <v>68</v>
      </c>
      <c r="C78" s="27" t="s">
        <v>69</v>
      </c>
      <c r="D78" s="100"/>
      <c r="E78" s="100"/>
      <c r="F78" s="100"/>
      <c r="G78" s="100"/>
      <c r="H78" s="100">
        <f t="shared" si="2"/>
        <v>0</v>
      </c>
    </row>
    <row r="79" spans="1:8" s="37" customFormat="1" ht="28.5" hidden="1" customHeight="1" x14ac:dyDescent="0.25">
      <c r="A79" s="12"/>
      <c r="B79" s="51" t="s">
        <v>70</v>
      </c>
      <c r="C79" s="27" t="s">
        <v>71</v>
      </c>
      <c r="D79" s="100"/>
      <c r="E79" s="100"/>
      <c r="F79" s="100"/>
      <c r="G79" s="100"/>
      <c r="H79" s="100">
        <f t="shared" si="2"/>
        <v>0</v>
      </c>
    </row>
    <row r="80" spans="1:8" s="37" customFormat="1" ht="28.5" hidden="1" customHeight="1" x14ac:dyDescent="0.25">
      <c r="A80" s="12"/>
      <c r="B80" s="51" t="s">
        <v>72</v>
      </c>
      <c r="C80" s="27" t="s">
        <v>73</v>
      </c>
      <c r="D80" s="100"/>
      <c r="E80" s="100"/>
      <c r="F80" s="100"/>
      <c r="G80" s="100"/>
      <c r="H80" s="100">
        <f t="shared" si="2"/>
        <v>0</v>
      </c>
    </row>
    <row r="81" spans="1:8" s="37" customFormat="1" ht="18" hidden="1" customHeight="1" x14ac:dyDescent="0.25">
      <c r="A81" s="12"/>
      <c r="B81" s="11"/>
      <c r="C81" s="27" t="s">
        <v>74</v>
      </c>
      <c r="D81" s="43">
        <f>D68+D69+D70+D71+D72+D74+D75+D76+D77+D78+D80</f>
        <v>0</v>
      </c>
      <c r="E81" s="43"/>
      <c r="F81" s="43"/>
      <c r="G81" s="43"/>
      <c r="H81" s="43">
        <f>SUM(H68:H80)</f>
        <v>0</v>
      </c>
    </row>
    <row r="82" spans="1:8" s="59" customFormat="1" ht="15" hidden="1" customHeight="1" x14ac:dyDescent="0.25">
      <c r="A82" s="39"/>
      <c r="B82" s="69"/>
      <c r="C82" s="58" t="s">
        <v>21</v>
      </c>
      <c r="D82" s="105"/>
      <c r="E82" s="105"/>
      <c r="F82" s="105"/>
      <c r="G82" s="46"/>
      <c r="H82" s="105"/>
    </row>
    <row r="83" spans="1:8" s="59" customFormat="1" ht="15" hidden="1" customHeight="1" x14ac:dyDescent="0.25">
      <c r="A83" s="40"/>
      <c r="B83" s="71"/>
      <c r="C83" s="27"/>
      <c r="D83" s="43"/>
      <c r="E83" s="43"/>
      <c r="F83" s="43"/>
      <c r="G83" s="43"/>
      <c r="H83" s="43"/>
    </row>
    <row r="84" spans="1:8" s="37" customFormat="1" ht="30" customHeight="1" x14ac:dyDescent="0.25">
      <c r="A84" s="12">
        <v>6</v>
      </c>
      <c r="B84" s="11"/>
      <c r="C84" s="53" t="s">
        <v>75</v>
      </c>
      <c r="D84" s="161" t="s">
        <v>29</v>
      </c>
      <c r="E84" s="162"/>
      <c r="F84" s="162"/>
      <c r="G84" s="162"/>
      <c r="H84" s="163"/>
    </row>
    <row r="85" spans="1:8" s="37" customFormat="1" ht="20.25" hidden="1" customHeight="1" x14ac:dyDescent="0.25">
      <c r="A85" s="12"/>
      <c r="B85" s="62" t="s">
        <v>76</v>
      </c>
      <c r="C85" s="27" t="s">
        <v>77</v>
      </c>
      <c r="D85" s="43"/>
      <c r="E85" s="43"/>
      <c r="F85" s="43"/>
      <c r="G85" s="43"/>
      <c r="H85" s="43"/>
    </row>
    <row r="86" spans="1:8" s="37" customFormat="1" ht="24" hidden="1" customHeight="1" x14ac:dyDescent="0.25">
      <c r="A86" s="12"/>
      <c r="B86" s="51" t="s">
        <v>78</v>
      </c>
      <c r="C86" s="27"/>
      <c r="D86" s="100"/>
      <c r="E86" s="100"/>
      <c r="F86" s="100"/>
      <c r="G86" s="100"/>
      <c r="H86" s="100">
        <f>D86</f>
        <v>0</v>
      </c>
    </row>
    <row r="87" spans="1:8" s="37" customFormat="1" ht="14.25" hidden="1" customHeight="1" x14ac:dyDescent="0.25">
      <c r="A87" s="12"/>
      <c r="B87" s="61" t="s">
        <v>79</v>
      </c>
      <c r="C87" s="27" t="s">
        <v>26</v>
      </c>
      <c r="D87" s="100"/>
      <c r="E87" s="100"/>
      <c r="F87" s="100"/>
      <c r="G87" s="100"/>
      <c r="H87" s="100">
        <f>D87</f>
        <v>0</v>
      </c>
    </row>
    <row r="88" spans="1:8" s="37" customFormat="1" hidden="1" x14ac:dyDescent="0.25">
      <c r="A88" s="12"/>
      <c r="B88" s="51" t="s">
        <v>80</v>
      </c>
      <c r="C88" s="27" t="s">
        <v>81</v>
      </c>
      <c r="D88" s="100"/>
      <c r="E88" s="100"/>
      <c r="F88" s="100"/>
      <c r="G88" s="100"/>
      <c r="H88" s="100">
        <f>SUM(D88:G88)</f>
        <v>0</v>
      </c>
    </row>
    <row r="89" spans="1:8" s="37" customFormat="1" hidden="1" x14ac:dyDescent="0.25">
      <c r="A89" s="12"/>
      <c r="B89" s="51" t="s">
        <v>82</v>
      </c>
      <c r="C89" s="27" t="s">
        <v>83</v>
      </c>
      <c r="D89" s="100"/>
      <c r="E89" s="100"/>
      <c r="F89" s="100"/>
      <c r="G89" s="100"/>
      <c r="H89" s="100">
        <f>SUM(D89:G89)</f>
        <v>0</v>
      </c>
    </row>
    <row r="90" spans="1:8" s="37" customFormat="1" hidden="1" x14ac:dyDescent="0.25">
      <c r="A90" s="12"/>
      <c r="B90" s="11"/>
      <c r="C90" s="27" t="s">
        <v>84</v>
      </c>
      <c r="D90" s="43">
        <f>SUM(D86:D89)</f>
        <v>0</v>
      </c>
      <c r="E90" s="43"/>
      <c r="F90" s="43"/>
      <c r="G90" s="43"/>
      <c r="H90" s="43">
        <f>H86+H87+H88+H89</f>
        <v>0</v>
      </c>
    </row>
    <row r="91" spans="1:8" s="59" customFormat="1" hidden="1" x14ac:dyDescent="0.25">
      <c r="A91" s="39"/>
      <c r="B91" s="69"/>
      <c r="C91" s="58" t="s">
        <v>21</v>
      </c>
      <c r="D91" s="105"/>
      <c r="E91" s="105"/>
      <c r="F91" s="105"/>
      <c r="G91" s="46"/>
      <c r="H91" s="105"/>
    </row>
    <row r="92" spans="1:8" s="59" customFormat="1" hidden="1" x14ac:dyDescent="0.25">
      <c r="A92" s="39"/>
      <c r="B92" s="69"/>
      <c r="C92" s="58" t="s">
        <v>22</v>
      </c>
      <c r="D92" s="105"/>
      <c r="E92" s="105"/>
      <c r="F92" s="105"/>
      <c r="G92" s="46"/>
      <c r="H92" s="105"/>
    </row>
    <row r="93" spans="1:8" s="59" customFormat="1" hidden="1" x14ac:dyDescent="0.25">
      <c r="A93" s="39"/>
      <c r="B93" s="69"/>
      <c r="C93" s="58" t="s">
        <v>23</v>
      </c>
      <c r="D93" s="105">
        <f>D90</f>
        <v>0</v>
      </c>
      <c r="E93" s="105"/>
      <c r="F93" s="105"/>
      <c r="G93" s="46"/>
      <c r="H93" s="105">
        <f>H90</f>
        <v>0</v>
      </c>
    </row>
    <row r="94" spans="1:8" s="45" customFormat="1" hidden="1" x14ac:dyDescent="0.25">
      <c r="A94" s="40"/>
      <c r="B94" s="71"/>
      <c r="C94" s="60"/>
      <c r="D94" s="46"/>
      <c r="E94" s="46"/>
      <c r="F94" s="46"/>
      <c r="G94" s="46"/>
      <c r="H94" s="46"/>
    </row>
    <row r="95" spans="1:8" s="37" customFormat="1" ht="19.95" customHeight="1" x14ac:dyDescent="0.25">
      <c r="A95" s="12">
        <v>7</v>
      </c>
      <c r="B95" s="11"/>
      <c r="C95" s="53" t="s">
        <v>85</v>
      </c>
      <c r="D95" s="161" t="s">
        <v>29</v>
      </c>
      <c r="E95" s="162"/>
      <c r="F95" s="162"/>
      <c r="G95" s="162"/>
      <c r="H95" s="163"/>
    </row>
    <row r="96" spans="1:8" s="37" customFormat="1" ht="24" hidden="1" customHeight="1" x14ac:dyDescent="0.25">
      <c r="A96" s="12"/>
      <c r="B96" s="51" t="s">
        <v>86</v>
      </c>
      <c r="C96" s="27"/>
      <c r="D96" s="100"/>
      <c r="E96" s="100"/>
      <c r="F96" s="100"/>
      <c r="G96" s="100"/>
      <c r="H96" s="100">
        <f>D96</f>
        <v>0</v>
      </c>
    </row>
    <row r="97" spans="1:8" s="37" customFormat="1" ht="14.25" hidden="1" customHeight="1" x14ac:dyDescent="0.25">
      <c r="A97" s="12"/>
      <c r="B97" s="61" t="s">
        <v>79</v>
      </c>
      <c r="C97" s="27" t="s">
        <v>26</v>
      </c>
      <c r="D97" s="100"/>
      <c r="E97" s="100"/>
      <c r="F97" s="100"/>
      <c r="G97" s="100"/>
      <c r="H97" s="100">
        <f>D97</f>
        <v>0</v>
      </c>
    </row>
    <row r="98" spans="1:8" s="37" customFormat="1" hidden="1" x14ac:dyDescent="0.25">
      <c r="A98" s="12"/>
      <c r="B98" s="51" t="s">
        <v>80</v>
      </c>
      <c r="C98" s="27" t="s">
        <v>81</v>
      </c>
      <c r="D98" s="100"/>
      <c r="E98" s="100"/>
      <c r="F98" s="100"/>
      <c r="G98" s="100"/>
      <c r="H98" s="100">
        <f>SUM(D98:G98)</f>
        <v>0</v>
      </c>
    </row>
    <row r="99" spans="1:8" s="37" customFormat="1" hidden="1" x14ac:dyDescent="0.25">
      <c r="A99" s="12"/>
      <c r="B99" s="51" t="s">
        <v>82</v>
      </c>
      <c r="C99" s="27" t="s">
        <v>83</v>
      </c>
      <c r="D99" s="100"/>
      <c r="E99" s="100"/>
      <c r="F99" s="100"/>
      <c r="G99" s="100"/>
      <c r="H99" s="100">
        <f>SUM(D99:G99)</f>
        <v>0</v>
      </c>
    </row>
    <row r="100" spans="1:8" s="37" customFormat="1" hidden="1" x14ac:dyDescent="0.25">
      <c r="A100" s="12"/>
      <c r="B100" s="11"/>
      <c r="C100" s="27" t="s">
        <v>87</v>
      </c>
      <c r="D100" s="43">
        <f>SUM(D96:D99)</f>
        <v>0</v>
      </c>
      <c r="E100" s="43"/>
      <c r="F100" s="43"/>
      <c r="G100" s="43"/>
      <c r="H100" s="43">
        <f>H96+H97+H98+H99</f>
        <v>0</v>
      </c>
    </row>
    <row r="101" spans="1:8" s="20" customFormat="1" hidden="1" x14ac:dyDescent="0.3">
      <c r="A101" s="39"/>
      <c r="B101" s="72"/>
      <c r="C101" s="25" t="s">
        <v>21</v>
      </c>
      <c r="D101" s="107"/>
      <c r="E101" s="107"/>
      <c r="F101" s="107"/>
      <c r="G101" s="146"/>
      <c r="H101" s="107"/>
    </row>
    <row r="102" spans="1:8" s="20" customFormat="1" hidden="1" x14ac:dyDescent="0.3">
      <c r="A102" s="39"/>
      <c r="B102" s="69"/>
      <c r="C102" s="19" t="s">
        <v>22</v>
      </c>
      <c r="D102" s="29">
        <f>D61</f>
        <v>0</v>
      </c>
      <c r="E102" s="29"/>
      <c r="F102" s="29"/>
      <c r="G102" s="30"/>
      <c r="H102" s="29">
        <f>H61</f>
        <v>0</v>
      </c>
    </row>
    <row r="103" spans="1:8" s="20" customFormat="1" hidden="1" x14ac:dyDescent="0.3">
      <c r="A103" s="39"/>
      <c r="B103" s="69"/>
      <c r="C103" s="19" t="s">
        <v>23</v>
      </c>
      <c r="D103" s="29" t="e">
        <f>#REF!+D38+D50+D62+#REF!+D93</f>
        <v>#REF!</v>
      </c>
      <c r="E103" s="29" t="e">
        <f>#REF!+E38+E50+E62+#REF!+E93</f>
        <v>#REF!</v>
      </c>
      <c r="F103" s="29"/>
      <c r="G103" s="30" t="e">
        <f>#REF!+G38+G50+G62+#REF!+G93</f>
        <v>#REF!</v>
      </c>
      <c r="H103" s="29" t="e">
        <f>#REF!+H38+H50+H62+#REF!+H93</f>
        <v>#REF!</v>
      </c>
    </row>
    <row r="104" spans="1:8" s="21" customFormat="1" hidden="1" x14ac:dyDescent="0.3">
      <c r="A104" s="40"/>
      <c r="B104" s="71"/>
      <c r="C104" s="24"/>
      <c r="D104" s="30"/>
      <c r="E104" s="30"/>
      <c r="F104" s="30"/>
      <c r="G104" s="30"/>
      <c r="H104" s="30"/>
    </row>
    <row r="105" spans="1:8" s="37" customFormat="1" ht="19.95" customHeight="1" x14ac:dyDescent="0.25">
      <c r="A105" s="12">
        <v>8</v>
      </c>
      <c r="B105" s="11"/>
      <c r="C105" s="55" t="s">
        <v>88</v>
      </c>
      <c r="D105" s="161" t="s">
        <v>29</v>
      </c>
      <c r="E105" s="162"/>
      <c r="F105" s="162"/>
      <c r="G105" s="162"/>
      <c r="H105" s="163"/>
    </row>
    <row r="106" spans="1:8" s="23" customFormat="1" ht="12.75" hidden="1" customHeight="1" x14ac:dyDescent="0.3">
      <c r="A106" s="41">
        <v>14</v>
      </c>
      <c r="B106" s="70" t="s">
        <v>89</v>
      </c>
      <c r="C106" s="22" t="s">
        <v>90</v>
      </c>
      <c r="D106" s="161" t="s">
        <v>29</v>
      </c>
      <c r="E106" s="162"/>
      <c r="F106" s="162"/>
      <c r="G106" s="162"/>
      <c r="H106" s="163"/>
    </row>
    <row r="107" spans="1:8" s="23" customFormat="1" ht="12.75" hidden="1" customHeight="1" x14ac:dyDescent="0.3">
      <c r="A107" s="41"/>
      <c r="B107" s="70"/>
      <c r="C107" s="22" t="s">
        <v>91</v>
      </c>
      <c r="D107" s="161" t="s">
        <v>29</v>
      </c>
      <c r="E107" s="162"/>
      <c r="F107" s="162"/>
      <c r="G107" s="162"/>
      <c r="H107" s="163"/>
    </row>
    <row r="108" spans="1:8" s="5" customFormat="1" ht="12.75" hidden="1" customHeight="1" x14ac:dyDescent="0.3">
      <c r="A108" s="12"/>
      <c r="B108" s="11"/>
      <c r="C108" s="14"/>
      <c r="D108" s="161" t="s">
        <v>29</v>
      </c>
      <c r="E108" s="162"/>
      <c r="F108" s="162"/>
      <c r="G108" s="162"/>
      <c r="H108" s="163"/>
    </row>
    <row r="109" spans="1:8" s="59" customFormat="1" ht="12.75" hidden="1" customHeight="1" x14ac:dyDescent="0.25">
      <c r="A109" s="39"/>
      <c r="B109" s="73"/>
      <c r="C109" s="64" t="s">
        <v>21</v>
      </c>
      <c r="D109" s="161" t="s">
        <v>29</v>
      </c>
      <c r="E109" s="162"/>
      <c r="F109" s="162"/>
      <c r="G109" s="162"/>
      <c r="H109" s="163"/>
    </row>
    <row r="110" spans="1:8" s="59" customFormat="1" ht="12.75" hidden="1" customHeight="1" x14ac:dyDescent="0.25">
      <c r="A110" s="39"/>
      <c r="B110" s="70"/>
      <c r="C110" s="58" t="s">
        <v>22</v>
      </c>
      <c r="D110" s="161" t="s">
        <v>29</v>
      </c>
      <c r="E110" s="162"/>
      <c r="F110" s="162"/>
      <c r="G110" s="162"/>
      <c r="H110" s="163"/>
    </row>
    <row r="111" spans="1:8" s="59" customFormat="1" ht="12.75" hidden="1" customHeight="1" x14ac:dyDescent="0.25">
      <c r="A111" s="39"/>
      <c r="B111" s="70"/>
      <c r="C111" s="58" t="s">
        <v>23</v>
      </c>
      <c r="D111" s="161" t="s">
        <v>29</v>
      </c>
      <c r="E111" s="162"/>
      <c r="F111" s="162"/>
      <c r="G111" s="162"/>
      <c r="H111" s="163"/>
    </row>
    <row r="112" spans="1:8" s="37" customFormat="1" ht="12.75" hidden="1" customHeight="1" x14ac:dyDescent="0.25">
      <c r="A112" s="12"/>
      <c r="B112" s="11"/>
      <c r="C112" s="27"/>
      <c r="D112" s="161" t="s">
        <v>29</v>
      </c>
      <c r="E112" s="162"/>
      <c r="F112" s="162"/>
      <c r="G112" s="162"/>
      <c r="H112" s="163"/>
    </row>
    <row r="113" spans="1:8" s="37" customFormat="1" ht="19.95" customHeight="1" x14ac:dyDescent="0.25">
      <c r="A113" s="12">
        <v>9</v>
      </c>
      <c r="B113" s="11"/>
      <c r="C113" s="55" t="s">
        <v>92</v>
      </c>
      <c r="D113" s="161" t="s">
        <v>29</v>
      </c>
      <c r="E113" s="162"/>
      <c r="F113" s="162"/>
      <c r="G113" s="162"/>
      <c r="H113" s="163"/>
    </row>
    <row r="114" spans="1:8" s="20" customFormat="1" hidden="1" x14ac:dyDescent="0.3">
      <c r="A114" s="39"/>
      <c r="B114" s="72"/>
      <c r="C114" s="25" t="s">
        <v>21</v>
      </c>
      <c r="D114" s="107"/>
      <c r="E114" s="107"/>
      <c r="F114" s="107"/>
      <c r="G114" s="146"/>
      <c r="H114" s="107"/>
    </row>
    <row r="115" spans="1:8" s="20" customFormat="1" hidden="1" x14ac:dyDescent="0.3">
      <c r="A115" s="39"/>
      <c r="B115" s="69"/>
      <c r="C115" s="19" t="s">
        <v>22</v>
      </c>
      <c r="D115" s="29" t="e">
        <f>#REF!+#REF!</f>
        <v>#REF!</v>
      </c>
      <c r="E115" s="29"/>
      <c r="F115" s="29"/>
      <c r="G115" s="30" t="e">
        <f>#REF!+#REF!</f>
        <v>#REF!</v>
      </c>
      <c r="H115" s="29" t="e">
        <f>#REF!+#REF!</f>
        <v>#REF!</v>
      </c>
    </row>
    <row r="116" spans="1:8" s="20" customFormat="1" hidden="1" x14ac:dyDescent="0.3">
      <c r="A116" s="39"/>
      <c r="B116" s="69"/>
      <c r="C116" s="19" t="s">
        <v>23</v>
      </c>
      <c r="D116" s="29" t="e">
        <f>#REF!+#REF!</f>
        <v>#REF!</v>
      </c>
      <c r="E116" s="29"/>
      <c r="F116" s="29"/>
      <c r="G116" s="30"/>
      <c r="H116" s="29" t="e">
        <f>#REF!+#REF!</f>
        <v>#REF!</v>
      </c>
    </row>
    <row r="117" spans="1:8" s="5" customFormat="1" ht="30" customHeight="1" x14ac:dyDescent="0.3">
      <c r="A117" s="12">
        <v>10</v>
      </c>
      <c r="B117" s="11"/>
      <c r="C117" s="26" t="s">
        <v>93</v>
      </c>
      <c r="D117" s="161" t="s">
        <v>29</v>
      </c>
      <c r="E117" s="162"/>
      <c r="F117" s="162"/>
      <c r="G117" s="162"/>
      <c r="H117" s="163"/>
    </row>
    <row r="118" spans="1:8" s="5" customFormat="1" ht="19.5" hidden="1" customHeight="1" x14ac:dyDescent="0.3">
      <c r="A118" s="12"/>
      <c r="B118" s="123" t="s">
        <v>129</v>
      </c>
      <c r="C118" s="27" t="s">
        <v>131</v>
      </c>
      <c r="D118" s="122"/>
      <c r="E118" s="122"/>
      <c r="F118" s="122"/>
      <c r="G118" s="124"/>
      <c r="H118" s="124">
        <f>G118</f>
        <v>0</v>
      </c>
    </row>
    <row r="119" spans="1:8" s="138" customFormat="1" ht="19.95" customHeight="1" x14ac:dyDescent="0.3">
      <c r="A119" s="135"/>
      <c r="B119" s="139">
        <v>2.1399999999999999E-2</v>
      </c>
      <c r="C119" s="54" t="s">
        <v>130</v>
      </c>
      <c r="D119" s="136"/>
      <c r="E119" s="136"/>
      <c r="F119" s="136"/>
      <c r="G119" s="137">
        <f>G118</f>
        <v>0</v>
      </c>
      <c r="H119" s="137">
        <f>H118</f>
        <v>0</v>
      </c>
    </row>
    <row r="120" spans="1:8" s="5" customFormat="1" ht="18.75" customHeight="1" x14ac:dyDescent="0.3">
      <c r="A120" s="12">
        <v>11</v>
      </c>
      <c r="B120" s="76"/>
      <c r="C120" s="26" t="s">
        <v>94</v>
      </c>
      <c r="D120" s="161" t="s">
        <v>29</v>
      </c>
      <c r="E120" s="162"/>
      <c r="F120" s="162"/>
      <c r="G120" s="162"/>
      <c r="H120" s="163"/>
    </row>
    <row r="121" spans="1:8" s="5" customFormat="1" hidden="1" x14ac:dyDescent="0.3">
      <c r="A121" s="12"/>
      <c r="B121" s="11"/>
      <c r="C121" s="14"/>
      <c r="D121" s="28"/>
      <c r="E121" s="28"/>
      <c r="F121" s="28"/>
      <c r="G121" s="28"/>
      <c r="H121" s="28"/>
    </row>
    <row r="122" spans="1:8" s="5" customFormat="1" hidden="1" x14ac:dyDescent="0.3">
      <c r="A122" s="12"/>
      <c r="B122" s="11"/>
      <c r="C122" s="16"/>
      <c r="D122" s="28"/>
      <c r="E122" s="28"/>
      <c r="F122" s="28"/>
      <c r="G122" s="28"/>
      <c r="H122" s="28"/>
    </row>
    <row r="123" spans="1:8" s="83" customFormat="1" ht="20.100000000000001" customHeight="1" x14ac:dyDescent="0.25">
      <c r="A123" s="42"/>
      <c r="B123" s="75"/>
      <c r="C123" s="84" t="s">
        <v>128</v>
      </c>
      <c r="D123" s="88">
        <f>D32+D42</f>
        <v>96.477999999999994</v>
      </c>
      <c r="E123" s="88"/>
      <c r="F123" s="88"/>
      <c r="G123" s="88">
        <f>G119</f>
        <v>0</v>
      </c>
      <c r="H123" s="88">
        <f>SUM(D123:G123)</f>
        <v>96.477999999999994</v>
      </c>
    </row>
    <row r="124" spans="1:8" s="5" customFormat="1" ht="27.6" x14ac:dyDescent="0.3">
      <c r="A124" s="12">
        <v>12</v>
      </c>
      <c r="B124" s="11"/>
      <c r="C124" s="15" t="s">
        <v>95</v>
      </c>
      <c r="D124" s="28"/>
      <c r="E124" s="28"/>
      <c r="F124" s="28"/>
      <c r="G124" s="28"/>
      <c r="H124" s="28"/>
    </row>
    <row r="125" spans="1:8" s="23" customFormat="1" hidden="1" x14ac:dyDescent="0.3">
      <c r="A125" s="41">
        <v>20</v>
      </c>
      <c r="B125" s="70" t="s">
        <v>96</v>
      </c>
      <c r="C125" s="22" t="s">
        <v>97</v>
      </c>
      <c r="D125" s="108"/>
      <c r="E125" s="108"/>
      <c r="F125" s="108"/>
      <c r="G125" s="28">
        <v>0</v>
      </c>
      <c r="H125" s="108">
        <f>SUM(G125)</f>
        <v>0</v>
      </c>
    </row>
    <row r="126" spans="1:8" s="23" customFormat="1" hidden="1" x14ac:dyDescent="0.3">
      <c r="A126" s="41"/>
      <c r="B126" s="70"/>
      <c r="C126" s="22" t="s">
        <v>98</v>
      </c>
      <c r="D126" s="108"/>
      <c r="E126" s="108"/>
      <c r="F126" s="108"/>
      <c r="G126" s="28"/>
      <c r="H126" s="108"/>
    </row>
    <row r="127" spans="1:8" s="23" customFormat="1" hidden="1" x14ac:dyDescent="0.3">
      <c r="A127" s="41"/>
      <c r="B127" s="70"/>
      <c r="C127" s="22" t="s">
        <v>99</v>
      </c>
      <c r="D127" s="108"/>
      <c r="E127" s="108"/>
      <c r="F127" s="108"/>
      <c r="G127" s="28"/>
      <c r="H127" s="108"/>
    </row>
    <row r="128" spans="1:8" s="23" customFormat="1" hidden="1" x14ac:dyDescent="0.3">
      <c r="A128" s="41"/>
      <c r="B128" s="70"/>
      <c r="C128" s="22" t="s">
        <v>100</v>
      </c>
      <c r="D128" s="108"/>
      <c r="E128" s="108"/>
      <c r="F128" s="108"/>
      <c r="G128" s="28"/>
      <c r="H128" s="108"/>
    </row>
    <row r="129" spans="1:8" s="23" customFormat="1" hidden="1" x14ac:dyDescent="0.3">
      <c r="A129" s="41">
        <v>21</v>
      </c>
      <c r="B129" s="70" t="s">
        <v>101</v>
      </c>
      <c r="C129" s="22" t="s">
        <v>102</v>
      </c>
      <c r="D129" s="108"/>
      <c r="E129" s="108"/>
      <c r="F129" s="108"/>
      <c r="G129" s="28">
        <v>0</v>
      </c>
      <c r="H129" s="108">
        <f>SUM(G129)</f>
        <v>0</v>
      </c>
    </row>
    <row r="130" spans="1:8" s="23" customFormat="1" hidden="1" x14ac:dyDescent="0.3">
      <c r="A130" s="41"/>
      <c r="B130" s="70"/>
      <c r="C130" s="22" t="s">
        <v>103</v>
      </c>
      <c r="D130" s="108"/>
      <c r="E130" s="108"/>
      <c r="F130" s="108"/>
      <c r="G130" s="28"/>
      <c r="H130" s="108"/>
    </row>
    <row r="131" spans="1:8" s="23" customFormat="1" hidden="1" x14ac:dyDescent="0.3">
      <c r="A131" s="41"/>
      <c r="B131" s="70"/>
      <c r="C131" s="22" t="s">
        <v>104</v>
      </c>
      <c r="D131" s="108"/>
      <c r="E131" s="108"/>
      <c r="F131" s="108"/>
      <c r="G131" s="28"/>
      <c r="H131" s="108"/>
    </row>
    <row r="132" spans="1:8" s="23" customFormat="1" hidden="1" x14ac:dyDescent="0.3">
      <c r="A132" s="41"/>
      <c r="B132" s="70"/>
      <c r="C132" s="22" t="s">
        <v>105</v>
      </c>
      <c r="D132" s="108"/>
      <c r="E132" s="108"/>
      <c r="F132" s="108"/>
      <c r="G132" s="28"/>
      <c r="H132" s="108"/>
    </row>
    <row r="133" spans="1:8" s="23" customFormat="1" hidden="1" x14ac:dyDescent="0.3">
      <c r="A133" s="41">
        <v>22</v>
      </c>
      <c r="B133" s="70" t="s">
        <v>106</v>
      </c>
      <c r="C133" s="22" t="s">
        <v>107</v>
      </c>
      <c r="D133" s="108"/>
      <c r="E133" s="108"/>
      <c r="F133" s="108"/>
      <c r="G133" s="28">
        <v>0</v>
      </c>
      <c r="H133" s="108">
        <f>SUM(G133)</f>
        <v>0</v>
      </c>
    </row>
    <row r="134" spans="1:8" s="23" customFormat="1" hidden="1" x14ac:dyDescent="0.3">
      <c r="A134" s="41"/>
      <c r="B134" s="70"/>
      <c r="C134" s="22" t="s">
        <v>108</v>
      </c>
      <c r="D134" s="108"/>
      <c r="E134" s="108"/>
      <c r="F134" s="108"/>
      <c r="G134" s="28"/>
      <c r="H134" s="108"/>
    </row>
    <row r="135" spans="1:8" s="23" customFormat="1" hidden="1" x14ac:dyDescent="0.3">
      <c r="A135" s="41"/>
      <c r="B135" s="70"/>
      <c r="C135" s="22" t="s">
        <v>109</v>
      </c>
      <c r="D135" s="108"/>
      <c r="E135" s="108"/>
      <c r="F135" s="108"/>
      <c r="G135" s="28"/>
      <c r="H135" s="108"/>
    </row>
    <row r="136" spans="1:8" s="23" customFormat="1" hidden="1" x14ac:dyDescent="0.3">
      <c r="A136" s="41"/>
      <c r="B136" s="70"/>
      <c r="C136" s="22" t="s">
        <v>110</v>
      </c>
      <c r="D136" s="108"/>
      <c r="E136" s="108"/>
      <c r="F136" s="108"/>
      <c r="G136" s="28"/>
      <c r="H136" s="108"/>
    </row>
    <row r="137" spans="1:8" s="23" customFormat="1" hidden="1" x14ac:dyDescent="0.3">
      <c r="A137" s="41">
        <v>21</v>
      </c>
      <c r="B137" s="70" t="s">
        <v>111</v>
      </c>
      <c r="C137" s="22" t="s">
        <v>112</v>
      </c>
      <c r="D137" s="108"/>
      <c r="E137" s="108"/>
      <c r="F137" s="108"/>
      <c r="G137" s="28">
        <v>0</v>
      </c>
      <c r="H137" s="108">
        <f>SUM(G137)</f>
        <v>0</v>
      </c>
    </row>
    <row r="138" spans="1:8" s="23" customFormat="1" hidden="1" x14ac:dyDescent="0.3">
      <c r="A138" s="41"/>
      <c r="B138" s="70"/>
      <c r="C138" s="22" t="s">
        <v>113</v>
      </c>
      <c r="D138" s="108"/>
      <c r="E138" s="108"/>
      <c r="F138" s="108"/>
      <c r="G138" s="28"/>
      <c r="H138" s="108"/>
    </row>
    <row r="139" spans="1:8" s="23" customFormat="1" hidden="1" x14ac:dyDescent="0.3">
      <c r="A139" s="41"/>
      <c r="B139" s="70"/>
      <c r="C139" s="22" t="s">
        <v>114</v>
      </c>
      <c r="D139" s="108"/>
      <c r="E139" s="108"/>
      <c r="F139" s="108"/>
      <c r="G139" s="28"/>
      <c r="H139" s="108"/>
    </row>
    <row r="140" spans="1:8" s="23" customFormat="1" hidden="1" x14ac:dyDescent="0.3">
      <c r="A140" s="41"/>
      <c r="B140" s="70"/>
      <c r="C140" s="22" t="s">
        <v>115</v>
      </c>
      <c r="D140" s="108"/>
      <c r="E140" s="108"/>
      <c r="F140" s="108"/>
      <c r="G140" s="28"/>
      <c r="H140" s="108"/>
    </row>
    <row r="141" spans="1:8" s="5" customFormat="1" hidden="1" x14ac:dyDescent="0.3">
      <c r="A141" s="12"/>
      <c r="B141" s="11"/>
      <c r="C141" s="14"/>
      <c r="D141" s="28"/>
      <c r="E141" s="28"/>
      <c r="F141" s="28"/>
      <c r="G141" s="28"/>
      <c r="H141" s="28"/>
    </row>
    <row r="142" spans="1:8" s="37" customFormat="1" ht="30" customHeight="1" x14ac:dyDescent="0.25">
      <c r="A142" s="12"/>
      <c r="B142" s="74" t="s">
        <v>146</v>
      </c>
      <c r="C142" s="27" t="s">
        <v>149</v>
      </c>
      <c r="D142" s="43"/>
      <c r="E142" s="43"/>
      <c r="F142" s="43"/>
      <c r="G142" s="43"/>
      <c r="H142" s="43">
        <f>SUM(G142)</f>
        <v>0</v>
      </c>
    </row>
    <row r="143" spans="1:8" s="5" customFormat="1" hidden="1" x14ac:dyDescent="0.3">
      <c r="A143" s="12"/>
      <c r="B143" s="11"/>
      <c r="C143" s="14"/>
      <c r="D143" s="28"/>
      <c r="E143" s="28"/>
      <c r="F143" s="28"/>
      <c r="G143" s="28"/>
      <c r="H143" s="28"/>
    </row>
    <row r="144" spans="1:8" s="37" customFormat="1" ht="19.95" customHeight="1" x14ac:dyDescent="0.25">
      <c r="A144" s="12"/>
      <c r="B144" s="11"/>
      <c r="C144" s="27" t="s">
        <v>116</v>
      </c>
      <c r="D144" s="43"/>
      <c r="E144" s="43"/>
      <c r="F144" s="43"/>
      <c r="G144" s="43">
        <f>SUM(G142:G143)</f>
        <v>0</v>
      </c>
      <c r="H144" s="43">
        <f>SUM(H142:H143)</f>
        <v>0</v>
      </c>
    </row>
    <row r="145" spans="1:8" s="20" customFormat="1" hidden="1" x14ac:dyDescent="0.3">
      <c r="A145" s="39"/>
      <c r="B145" s="69"/>
      <c r="C145" s="19" t="s">
        <v>21</v>
      </c>
      <c r="D145" s="29"/>
      <c r="E145" s="29"/>
      <c r="F145" s="29"/>
      <c r="G145" s="30"/>
      <c r="H145" s="29"/>
    </row>
    <row r="146" spans="1:8" s="20" customFormat="1" hidden="1" x14ac:dyDescent="0.3">
      <c r="A146" s="39"/>
      <c r="B146" s="69"/>
      <c r="C146" s="19" t="s">
        <v>22</v>
      </c>
      <c r="D146" s="29"/>
      <c r="E146" s="29"/>
      <c r="F146" s="29"/>
      <c r="G146" s="30">
        <f>G144-G147</f>
        <v>-45.173923200000004</v>
      </c>
      <c r="H146" s="29">
        <f>SUM(G146)</f>
        <v>-45.173923200000004</v>
      </c>
    </row>
    <row r="147" spans="1:8" s="20" customFormat="1" hidden="1" x14ac:dyDescent="0.3">
      <c r="A147" s="39"/>
      <c r="B147" s="69"/>
      <c r="C147" s="19" t="s">
        <v>23</v>
      </c>
      <c r="D147" s="29"/>
      <c r="E147" s="29"/>
      <c r="F147" s="29"/>
      <c r="G147" s="30">
        <f>5.88*6.8+5.88*12.98*6.8/100</f>
        <v>45.173923200000004</v>
      </c>
      <c r="H147" s="29">
        <f>SUM(G147)</f>
        <v>45.173923200000004</v>
      </c>
    </row>
    <row r="148" spans="1:8" s="37" customFormat="1" ht="19.95" customHeight="1" x14ac:dyDescent="0.25">
      <c r="A148" s="12"/>
      <c r="B148" s="11"/>
      <c r="C148" s="84" t="s">
        <v>117</v>
      </c>
      <c r="D148" s="109">
        <f>D123</f>
        <v>96.477999999999994</v>
      </c>
      <c r="E148" s="109"/>
      <c r="F148" s="109"/>
      <c r="G148" s="109">
        <f>G119+G144</f>
        <v>0</v>
      </c>
      <c r="H148" s="109">
        <f>SUM(D148:G148)</f>
        <v>96.477999999999994</v>
      </c>
    </row>
    <row r="149" spans="1:8" s="20" customFormat="1" hidden="1" x14ac:dyDescent="0.3">
      <c r="A149" s="39"/>
      <c r="B149" s="69"/>
      <c r="C149" s="25" t="s">
        <v>21</v>
      </c>
      <c r="D149" s="107"/>
      <c r="E149" s="107"/>
      <c r="F149" s="107"/>
      <c r="G149" s="146"/>
      <c r="H149" s="107"/>
    </row>
    <row r="150" spans="1:8" s="20" customFormat="1" hidden="1" x14ac:dyDescent="0.3">
      <c r="A150" s="39"/>
      <c r="B150" s="69"/>
      <c r="C150" s="19" t="s">
        <v>22</v>
      </c>
      <c r="D150" s="29" t="e">
        <f>#REF!+#REF!+D146</f>
        <v>#REF!</v>
      </c>
      <c r="E150" s="29"/>
      <c r="F150" s="29"/>
      <c r="G150" s="30" t="e">
        <f>#REF!+#REF!+G146</f>
        <v>#REF!</v>
      </c>
      <c r="H150" s="29" t="e">
        <f>#REF!+#REF!+H146</f>
        <v>#REF!</v>
      </c>
    </row>
    <row r="151" spans="1:8" s="20" customFormat="1" hidden="1" x14ac:dyDescent="0.3">
      <c r="A151" s="39"/>
      <c r="B151" s="69"/>
      <c r="C151" s="19" t="s">
        <v>23</v>
      </c>
      <c r="D151" s="29" t="e">
        <f>#REF!+#REF!+D147</f>
        <v>#REF!</v>
      </c>
      <c r="E151" s="29"/>
      <c r="F151" s="29"/>
      <c r="G151" s="30" t="e">
        <f>#REF!+#REF!+G147</f>
        <v>#REF!</v>
      </c>
      <c r="H151" s="29" t="e">
        <f>#REF!+#REF!+H147</f>
        <v>#REF!</v>
      </c>
    </row>
    <row r="152" spans="1:8" s="5" customFormat="1" hidden="1" x14ac:dyDescent="0.3">
      <c r="A152" s="12"/>
      <c r="B152" s="11"/>
      <c r="C152" s="14"/>
      <c r="D152" s="28"/>
      <c r="E152" s="28"/>
      <c r="F152" s="28"/>
      <c r="G152" s="28"/>
      <c r="H152" s="28"/>
    </row>
    <row r="153" spans="1:8" s="83" customFormat="1" ht="24.9" customHeight="1" x14ac:dyDescent="0.25">
      <c r="A153" s="42"/>
      <c r="B153" s="75"/>
      <c r="C153" s="84" t="s">
        <v>118</v>
      </c>
      <c r="D153" s="109">
        <f>D148</f>
        <v>96.477999999999994</v>
      </c>
      <c r="E153" s="109"/>
      <c r="F153" s="109"/>
      <c r="G153" s="109">
        <f>G148</f>
        <v>0</v>
      </c>
      <c r="H153" s="109">
        <f>SUM(D153:G153)</f>
        <v>96.477999999999994</v>
      </c>
    </row>
    <row r="154" spans="1:8" s="20" customFormat="1" hidden="1" x14ac:dyDescent="0.3">
      <c r="A154" s="39"/>
      <c r="B154" s="69"/>
      <c r="C154" s="25" t="s">
        <v>21</v>
      </c>
      <c r="D154" s="107"/>
      <c r="E154" s="107"/>
      <c r="F154" s="107"/>
      <c r="G154" s="146"/>
      <c r="H154" s="107"/>
    </row>
    <row r="155" spans="1:8" s="20" customFormat="1" hidden="1" x14ac:dyDescent="0.3">
      <c r="A155" s="39"/>
      <c r="B155" s="69"/>
      <c r="C155" s="19" t="s">
        <v>22</v>
      </c>
      <c r="D155" s="29" t="e">
        <f>D150+#REF!</f>
        <v>#REF!</v>
      </c>
      <c r="E155" s="29"/>
      <c r="F155" s="29"/>
      <c r="G155" s="30" t="e">
        <f>G150+#REF!</f>
        <v>#REF!</v>
      </c>
      <c r="H155" s="29" t="e">
        <f>H150+#REF!</f>
        <v>#REF!</v>
      </c>
    </row>
    <row r="156" spans="1:8" s="20" customFormat="1" hidden="1" x14ac:dyDescent="0.3">
      <c r="A156" s="39"/>
      <c r="B156" s="69"/>
      <c r="C156" s="19" t="s">
        <v>23</v>
      </c>
      <c r="D156" s="29" t="e">
        <f>D151+#REF!</f>
        <v>#REF!</v>
      </c>
      <c r="E156" s="29" t="e">
        <f>E151+#REF!</f>
        <v>#REF!</v>
      </c>
      <c r="F156" s="29"/>
      <c r="G156" s="30" t="e">
        <f>G151+#REF!</f>
        <v>#REF!</v>
      </c>
      <c r="H156" s="29" t="e">
        <f>H151+#REF!</f>
        <v>#REF!</v>
      </c>
    </row>
    <row r="157" spans="1:8" s="21" customFormat="1" hidden="1" x14ac:dyDescent="0.3">
      <c r="A157" s="40"/>
      <c r="B157" s="71"/>
      <c r="C157" s="24"/>
      <c r="D157" s="30"/>
      <c r="E157" s="30"/>
      <c r="F157" s="30"/>
      <c r="G157" s="30"/>
      <c r="H157" s="30"/>
    </row>
    <row r="158" spans="1:8" s="5" customFormat="1" hidden="1" x14ac:dyDescent="0.3">
      <c r="A158" s="12"/>
      <c r="B158" s="11"/>
      <c r="C158" s="14"/>
      <c r="D158" s="28"/>
      <c r="E158" s="28"/>
      <c r="F158" s="28"/>
      <c r="G158" s="28"/>
      <c r="H158" s="28"/>
    </row>
    <row r="159" spans="1:8" s="23" customFormat="1" ht="12.75" hidden="1" customHeight="1" x14ac:dyDescent="0.3">
      <c r="A159" s="41"/>
      <c r="B159" s="11" t="s">
        <v>119</v>
      </c>
      <c r="C159" s="22" t="s">
        <v>120</v>
      </c>
      <c r="D159" s="108"/>
      <c r="E159" s="108"/>
      <c r="F159" s="108"/>
      <c r="G159" s="28"/>
      <c r="H159" s="108"/>
    </row>
    <row r="160" spans="1:8" s="87" customFormat="1" ht="10.199999999999999" customHeight="1" x14ac:dyDescent="0.3">
      <c r="A160" s="126"/>
      <c r="B160" s="85"/>
      <c r="C160" s="86"/>
      <c r="D160" s="110"/>
      <c r="E160" s="110"/>
      <c r="F160" s="110"/>
      <c r="G160" s="110"/>
      <c r="H160" s="111"/>
    </row>
    <row r="161" spans="1:8" s="37" customFormat="1" ht="32.25" customHeight="1" x14ac:dyDescent="0.25">
      <c r="A161" s="164" t="s">
        <v>141</v>
      </c>
      <c r="B161" s="165"/>
      <c r="C161" s="165"/>
      <c r="D161" s="165"/>
      <c r="E161" s="165"/>
      <c r="F161" s="165"/>
      <c r="G161" s="165"/>
      <c r="H161" s="166"/>
    </row>
    <row r="162" spans="1:8" s="37" customFormat="1" ht="28.2" customHeight="1" x14ac:dyDescent="0.25">
      <c r="A162" s="129">
        <v>13</v>
      </c>
      <c r="B162" s="130" t="s">
        <v>140</v>
      </c>
      <c r="C162" s="120" t="s">
        <v>144</v>
      </c>
      <c r="D162" s="43">
        <f>ROUND((D153)*7.85,2)</f>
        <v>757.35</v>
      </c>
      <c r="E162" s="43"/>
      <c r="F162" s="43"/>
      <c r="G162" s="43"/>
      <c r="H162" s="43">
        <f>SUM(D162:G162)</f>
        <v>757.35</v>
      </c>
    </row>
    <row r="163" spans="1:8" s="144" customFormat="1" ht="28.2" hidden="1" customHeight="1" x14ac:dyDescent="0.25">
      <c r="A163" s="140">
        <v>14</v>
      </c>
      <c r="B163" s="141" t="s">
        <v>142</v>
      </c>
      <c r="C163" s="142" t="s">
        <v>143</v>
      </c>
      <c r="D163" s="143"/>
      <c r="E163" s="143"/>
      <c r="F163" s="143"/>
      <c r="G163" s="43">
        <f>H119*6.47</f>
        <v>0</v>
      </c>
      <c r="H163" s="143">
        <f>SUM(D163:G163)</f>
        <v>0</v>
      </c>
    </row>
    <row r="164" spans="1:8" s="37" customFormat="1" ht="29.25" hidden="1" customHeight="1" x14ac:dyDescent="0.25">
      <c r="A164" s="12">
        <v>15</v>
      </c>
      <c r="B164" s="74" t="s">
        <v>147</v>
      </c>
      <c r="C164" s="27" t="s">
        <v>148</v>
      </c>
      <c r="D164" s="43"/>
      <c r="E164" s="43"/>
      <c r="F164" s="43"/>
      <c r="G164" s="43"/>
      <c r="H164" s="43">
        <f t="shared" ref="H164" si="3">G164</f>
        <v>0</v>
      </c>
    </row>
    <row r="165" spans="1:8" s="37" customFormat="1" ht="24.75" hidden="1" customHeight="1" x14ac:dyDescent="0.25">
      <c r="A165" s="12"/>
      <c r="B165" s="62" t="s">
        <v>132</v>
      </c>
      <c r="C165" s="27" t="s">
        <v>133</v>
      </c>
      <c r="D165" s="43"/>
      <c r="E165" s="43"/>
      <c r="F165" s="43"/>
      <c r="G165" s="43">
        <f>ROUND((G118*11.53),2)</f>
        <v>0</v>
      </c>
      <c r="H165" s="43">
        <f>G165</f>
        <v>0</v>
      </c>
    </row>
    <row r="166" spans="1:8" s="37" customFormat="1" ht="22.5" customHeight="1" x14ac:dyDescent="0.25">
      <c r="A166" s="12"/>
      <c r="B166" s="11"/>
      <c r="C166" s="53" t="s">
        <v>136</v>
      </c>
      <c r="D166" s="88">
        <f>D162</f>
        <v>757.35</v>
      </c>
      <c r="E166" s="88"/>
      <c r="F166" s="88"/>
      <c r="G166" s="88">
        <f>G163+G164</f>
        <v>0</v>
      </c>
      <c r="H166" s="88">
        <f>SUM(D166:G166)</f>
        <v>757.35</v>
      </c>
    </row>
    <row r="167" spans="1:8" s="59" customFormat="1" hidden="1" x14ac:dyDescent="0.25">
      <c r="A167" s="41"/>
      <c r="B167" s="69"/>
      <c r="C167" s="58" t="s">
        <v>21</v>
      </c>
      <c r="D167" s="105"/>
      <c r="E167" s="105"/>
      <c r="F167" s="105"/>
      <c r="G167" s="46"/>
      <c r="H167" s="105"/>
    </row>
    <row r="168" spans="1:8" s="59" customFormat="1" hidden="1" x14ac:dyDescent="0.25">
      <c r="A168" s="41"/>
      <c r="B168" s="69"/>
      <c r="C168" s="58" t="s">
        <v>22</v>
      </c>
      <c r="D168" s="105" t="e">
        <f>#REF!</f>
        <v>#REF!</v>
      </c>
      <c r="E168" s="105"/>
      <c r="F168" s="105"/>
      <c r="G168" s="46"/>
      <c r="H168" s="105" t="e">
        <f>#REF!</f>
        <v>#REF!</v>
      </c>
    </row>
    <row r="169" spans="1:8" s="59" customFormat="1" hidden="1" x14ac:dyDescent="0.25">
      <c r="A169" s="41"/>
      <c r="B169" s="69"/>
      <c r="C169" s="58" t="s">
        <v>23</v>
      </c>
      <c r="D169" s="105" t="e">
        <f>#REF!</f>
        <v>#REF!</v>
      </c>
      <c r="E169" s="105"/>
      <c r="F169" s="105"/>
      <c r="G169" s="46"/>
      <c r="H169" s="105" t="e">
        <f>#REF!</f>
        <v>#REF!</v>
      </c>
    </row>
    <row r="170" spans="1:8" s="37" customFormat="1" ht="20.25" customHeight="1" x14ac:dyDescent="0.25">
      <c r="A170" s="12">
        <v>16</v>
      </c>
      <c r="B170" s="11" t="s">
        <v>137</v>
      </c>
      <c r="C170" s="27" t="s">
        <v>150</v>
      </c>
      <c r="D170" s="43">
        <f>D166*B171</f>
        <v>15.147</v>
      </c>
      <c r="E170" s="43"/>
      <c r="F170" s="43"/>
      <c r="G170" s="43">
        <f>G166*B171</f>
        <v>0</v>
      </c>
      <c r="H170" s="43">
        <f>SUM(D170:G170)</f>
        <v>15.147</v>
      </c>
    </row>
    <row r="171" spans="1:8" s="83" customFormat="1" ht="20.25" customHeight="1" x14ac:dyDescent="0.25">
      <c r="A171" s="42"/>
      <c r="B171" s="132">
        <v>0.02</v>
      </c>
      <c r="C171" s="53" t="s">
        <v>136</v>
      </c>
      <c r="D171" s="88">
        <f>D166+D170</f>
        <v>772.49700000000007</v>
      </c>
      <c r="E171" s="88"/>
      <c r="F171" s="88"/>
      <c r="G171" s="88">
        <f>SUM(G166:G170)</f>
        <v>0</v>
      </c>
      <c r="H171" s="88">
        <f>SUM(D171:G171)</f>
        <v>772.49700000000007</v>
      </c>
    </row>
    <row r="172" spans="1:8" s="32" customFormat="1" ht="25.2" customHeight="1" x14ac:dyDescent="0.25">
      <c r="A172" s="12">
        <v>17</v>
      </c>
      <c r="B172" s="155" t="s">
        <v>134</v>
      </c>
      <c r="C172" s="27" t="s">
        <v>135</v>
      </c>
      <c r="D172" s="43">
        <f>D171*B177</f>
        <v>154.49940000000004</v>
      </c>
      <c r="E172" s="43"/>
      <c r="F172" s="43"/>
      <c r="G172" s="43">
        <f>ROUND((G166*B177),2)</f>
        <v>0</v>
      </c>
      <c r="H172" s="43">
        <f>SUM(D172:G172)</f>
        <v>154.49940000000004</v>
      </c>
    </row>
    <row r="173" spans="1:8" s="20" customFormat="1" hidden="1" x14ac:dyDescent="0.3">
      <c r="A173" s="41"/>
      <c r="B173" s="155"/>
      <c r="C173" s="19" t="s">
        <v>21</v>
      </c>
      <c r="D173" s="29"/>
      <c r="E173" s="29"/>
      <c r="F173" s="29"/>
      <c r="G173" s="30"/>
      <c r="H173" s="29"/>
    </row>
    <row r="174" spans="1:8" s="20" customFormat="1" hidden="1" x14ac:dyDescent="0.3">
      <c r="A174" s="41"/>
      <c r="B174" s="69"/>
      <c r="C174" s="19" t="s">
        <v>22</v>
      </c>
      <c r="D174" s="29" t="e">
        <f>D168*0.18</f>
        <v>#REF!</v>
      </c>
      <c r="E174" s="29"/>
      <c r="F174" s="29"/>
      <c r="G174" s="30"/>
      <c r="H174" s="29" t="e">
        <f>SUM(D174:G174)</f>
        <v>#REF!</v>
      </c>
    </row>
    <row r="175" spans="1:8" s="20" customFormat="1" hidden="1" x14ac:dyDescent="0.3">
      <c r="A175" s="41"/>
      <c r="B175" s="69"/>
      <c r="C175" s="19" t="s">
        <v>23</v>
      </c>
      <c r="D175" s="29" t="e">
        <f>D172-D174</f>
        <v>#REF!</v>
      </c>
      <c r="E175" s="29"/>
      <c r="F175" s="29"/>
      <c r="G175" s="30"/>
      <c r="H175" s="29" t="e">
        <f>SUM(D175:G175)</f>
        <v>#REF!</v>
      </c>
    </row>
    <row r="176" spans="1:8" s="5" customFormat="1" hidden="1" x14ac:dyDescent="0.3">
      <c r="A176" s="12"/>
      <c r="B176" s="11"/>
      <c r="C176" s="14"/>
      <c r="D176" s="28"/>
      <c r="E176" s="28"/>
      <c r="F176" s="28"/>
      <c r="G176" s="28"/>
      <c r="H176" s="28"/>
    </row>
    <row r="177" spans="1:8" s="83" customFormat="1" ht="23.25" customHeight="1" x14ac:dyDescent="0.25">
      <c r="A177" s="12"/>
      <c r="B177" s="134">
        <v>0.2</v>
      </c>
      <c r="C177" s="53" t="s">
        <v>139</v>
      </c>
      <c r="D177" s="88">
        <f>D171+D172</f>
        <v>926.99640000000011</v>
      </c>
      <c r="E177" s="88"/>
      <c r="F177" s="88"/>
      <c r="G177" s="88">
        <f>SUM(G171:G176)</f>
        <v>0</v>
      </c>
      <c r="H177" s="88">
        <f>SUM(D177:G177)</f>
        <v>926.99640000000011</v>
      </c>
    </row>
    <row r="178" spans="1:8" s="20" customFormat="1" hidden="1" x14ac:dyDescent="0.3">
      <c r="A178" s="39"/>
      <c r="B178" s="69"/>
      <c r="C178" s="19" t="s">
        <v>21</v>
      </c>
      <c r="D178" s="29"/>
      <c r="E178" s="29"/>
      <c r="F178" s="29"/>
      <c r="G178" s="30"/>
      <c r="H178" s="29"/>
    </row>
    <row r="179" spans="1:8" s="20" customFormat="1" hidden="1" x14ac:dyDescent="0.3">
      <c r="A179" s="39"/>
      <c r="B179" s="69"/>
      <c r="C179" s="19" t="s">
        <v>22</v>
      </c>
      <c r="D179" s="29" t="e">
        <f>D168+D174</f>
        <v>#REF!</v>
      </c>
      <c r="E179" s="29"/>
      <c r="F179" s="29"/>
      <c r="G179" s="30">
        <f>G168+G174</f>
        <v>0</v>
      </c>
      <c r="H179" s="29" t="e">
        <f>H168+H174</f>
        <v>#REF!</v>
      </c>
    </row>
    <row r="180" spans="1:8" s="20" customFormat="1" hidden="1" x14ac:dyDescent="0.3">
      <c r="A180" s="39"/>
      <c r="B180" s="69"/>
      <c r="C180" s="19" t="s">
        <v>23</v>
      </c>
      <c r="D180" s="29" t="e">
        <f>D169+D175</f>
        <v>#REF!</v>
      </c>
      <c r="E180" s="29">
        <f>E169+E175</f>
        <v>0</v>
      </c>
      <c r="F180" s="29"/>
      <c r="G180" s="30">
        <f>G169+G175</f>
        <v>0</v>
      </c>
      <c r="H180" s="29" t="e">
        <f>H169+H175</f>
        <v>#REF!</v>
      </c>
    </row>
    <row r="181" spans="1:8" s="21" customFormat="1" x14ac:dyDescent="0.3">
      <c r="A181" s="40"/>
      <c r="B181" s="71"/>
      <c r="C181" s="14" t="s">
        <v>123</v>
      </c>
      <c r="D181" s="28"/>
      <c r="E181" s="28"/>
      <c r="F181" s="28"/>
      <c r="G181" s="28"/>
      <c r="H181" s="28"/>
    </row>
    <row r="182" spans="1:8" s="21" customFormat="1" ht="19.95" customHeight="1" x14ac:dyDescent="0.3">
      <c r="A182" s="40"/>
      <c r="B182" s="71"/>
      <c r="C182" s="121" t="s">
        <v>124</v>
      </c>
      <c r="D182" s="28"/>
      <c r="E182" s="28"/>
      <c r="F182" s="28"/>
      <c r="G182" s="28"/>
      <c r="H182" s="28">
        <f>D177+E177</f>
        <v>926.99640000000011</v>
      </c>
    </row>
    <row r="183" spans="1:8" s="87" customFormat="1" ht="15" customHeight="1" x14ac:dyDescent="0.3">
      <c r="A183" s="126"/>
      <c r="B183" s="62"/>
      <c r="C183" s="86" t="s">
        <v>126</v>
      </c>
      <c r="D183" s="110"/>
      <c r="E183" s="110"/>
      <c r="F183" s="110"/>
      <c r="G183" s="110"/>
      <c r="H183" s="111">
        <f>H160*5.29*1.18</f>
        <v>0</v>
      </c>
    </row>
    <row r="184" spans="1:8" s="21" customFormat="1" x14ac:dyDescent="0.3">
      <c r="A184" s="127"/>
      <c r="B184" s="77"/>
      <c r="C184" s="34"/>
      <c r="D184" s="112"/>
      <c r="E184" s="112"/>
      <c r="F184" s="112"/>
      <c r="G184" s="112"/>
      <c r="H184" s="112"/>
    </row>
    <row r="185" spans="1:8" s="5" customFormat="1" x14ac:dyDescent="0.3">
      <c r="A185" s="157" t="s">
        <v>122</v>
      </c>
      <c r="B185" s="157"/>
      <c r="C185" s="157"/>
      <c r="D185" s="157"/>
      <c r="E185" s="157"/>
      <c r="F185" s="157"/>
      <c r="G185" s="157"/>
      <c r="H185" s="157"/>
    </row>
    <row r="186" spans="1:8" s="5" customFormat="1" x14ac:dyDescent="0.3">
      <c r="A186" s="78"/>
      <c r="B186" s="78"/>
      <c r="C186" s="50"/>
      <c r="D186" s="113"/>
      <c r="E186" s="113"/>
      <c r="F186" s="113"/>
      <c r="G186" s="113"/>
      <c r="H186" s="113"/>
    </row>
    <row r="187" spans="1:8" s="33" customFormat="1" ht="15.6" x14ac:dyDescent="0.25">
      <c r="A187" s="79"/>
      <c r="B187" s="79"/>
      <c r="C187" s="52"/>
      <c r="D187" s="114"/>
      <c r="E187" s="115"/>
      <c r="F187" s="115"/>
      <c r="G187" s="147"/>
      <c r="H187" s="115"/>
    </row>
    <row r="188" spans="1:8" s="33" customFormat="1" ht="10.199999999999999" customHeight="1" x14ac:dyDescent="0.25">
      <c r="A188" s="79"/>
      <c r="B188" s="151"/>
      <c r="C188" s="151"/>
      <c r="D188" s="114"/>
      <c r="E188" s="156"/>
      <c r="F188" s="156"/>
      <c r="G188" s="156"/>
      <c r="H188" s="115"/>
    </row>
    <row r="189" spans="1:8" s="49" customFormat="1" ht="15.6" hidden="1" x14ac:dyDescent="0.25">
      <c r="A189" s="48"/>
      <c r="B189" s="151"/>
      <c r="C189" s="151"/>
      <c r="D189" s="116"/>
      <c r="E189" s="156"/>
      <c r="F189" s="156"/>
      <c r="G189" s="156"/>
      <c r="H189" s="117"/>
    </row>
    <row r="190" spans="1:8" s="49" customFormat="1" ht="10.8" hidden="1" customHeight="1" x14ac:dyDescent="0.25">
      <c r="A190" s="48"/>
      <c r="B190" s="47"/>
      <c r="C190" s="44"/>
      <c r="D190" s="116"/>
      <c r="E190" s="114"/>
      <c r="F190" s="114"/>
      <c r="G190" s="148"/>
      <c r="H190" s="117"/>
    </row>
    <row r="191" spans="1:8" s="49" customFormat="1" ht="15.6" hidden="1" x14ac:dyDescent="0.25">
      <c r="A191" s="48"/>
      <c r="B191" s="151"/>
      <c r="C191" s="151"/>
      <c r="D191" s="116"/>
      <c r="E191" s="156"/>
      <c r="F191" s="156"/>
      <c r="G191" s="156"/>
      <c r="H191" s="117"/>
    </row>
    <row r="192" spans="1:8" s="49" customFormat="1" ht="0.6" hidden="1" customHeight="1" x14ac:dyDescent="0.25">
      <c r="A192" s="48"/>
      <c r="B192" s="47"/>
      <c r="C192" s="44"/>
      <c r="D192" s="116"/>
      <c r="E192" s="114"/>
      <c r="F192" s="114"/>
      <c r="G192" s="148"/>
      <c r="H192" s="117"/>
    </row>
    <row r="193" spans="1:8" s="49" customFormat="1" ht="15.6" x14ac:dyDescent="0.25">
      <c r="A193" s="48"/>
      <c r="B193" s="151" t="s">
        <v>151</v>
      </c>
      <c r="C193" s="151"/>
      <c r="D193" s="116"/>
      <c r="E193" s="153"/>
      <c r="F193" s="153"/>
      <c r="G193" s="153"/>
      <c r="H193" s="117"/>
    </row>
    <row r="194" spans="1:8" s="49" customFormat="1" ht="15.6" x14ac:dyDescent="0.25">
      <c r="A194" s="48"/>
      <c r="B194" s="47"/>
      <c r="C194" s="44"/>
      <c r="D194" s="116"/>
      <c r="E194" s="114"/>
      <c r="F194" s="114"/>
      <c r="G194" s="148"/>
      <c r="H194" s="117"/>
    </row>
    <row r="195" spans="1:8" s="49" customFormat="1" ht="15.6" x14ac:dyDescent="0.25">
      <c r="A195" s="48"/>
      <c r="B195" s="47"/>
      <c r="C195" s="151"/>
      <c r="D195" s="151"/>
      <c r="E195" s="151"/>
      <c r="F195" s="151"/>
      <c r="G195" s="148"/>
      <c r="H195" s="117"/>
    </row>
  </sheetData>
  <mergeCells count="44">
    <mergeCell ref="G1:H1"/>
    <mergeCell ref="A4:H4"/>
    <mergeCell ref="A6:H6"/>
    <mergeCell ref="D52:H52"/>
    <mergeCell ref="A14:H14"/>
    <mergeCell ref="A15:G15"/>
    <mergeCell ref="A16:G16"/>
    <mergeCell ref="A18:H18"/>
    <mergeCell ref="A20:H20"/>
    <mergeCell ref="D26:H26"/>
    <mergeCell ref="A10:C10"/>
    <mergeCell ref="F7:H7"/>
    <mergeCell ref="F9:H9"/>
    <mergeCell ref="A161:H161"/>
    <mergeCell ref="D95:H95"/>
    <mergeCell ref="D120:H120"/>
    <mergeCell ref="D117:H117"/>
    <mergeCell ref="E191:G191"/>
    <mergeCell ref="B191:C191"/>
    <mergeCell ref="D105:H105"/>
    <mergeCell ref="D113:H113"/>
    <mergeCell ref="D106:H106"/>
    <mergeCell ref="D107:H107"/>
    <mergeCell ref="D108:H108"/>
    <mergeCell ref="D109:H109"/>
    <mergeCell ref="D110:H110"/>
    <mergeCell ref="D111:H111"/>
    <mergeCell ref="D112:H112"/>
    <mergeCell ref="C195:F195"/>
    <mergeCell ref="A13:C13"/>
    <mergeCell ref="B193:C193"/>
    <mergeCell ref="E193:G193"/>
    <mergeCell ref="B21:G21"/>
    <mergeCell ref="B22:H22"/>
    <mergeCell ref="B172:B173"/>
    <mergeCell ref="B188:C188"/>
    <mergeCell ref="E188:G188"/>
    <mergeCell ref="A185:H185"/>
    <mergeCell ref="D23:H23"/>
    <mergeCell ref="D44:H44"/>
    <mergeCell ref="D67:H67"/>
    <mergeCell ref="D84:H84"/>
    <mergeCell ref="B189:C189"/>
    <mergeCell ref="E189:G189"/>
  </mergeCells>
  <pageMargins left="1.299212598425197" right="0.11811023622047245" top="0.94488188976377963" bottom="0.15748031496062992" header="0.11811023622047245" footer="0.11811023622047245"/>
  <pageSetup paperSize="9" scale="80" orientation="landscape" r:id="rId1"/>
  <headerFooter alignWithMargins="0"/>
  <rowBreaks count="1" manualBreakCount="1">
    <brk id="1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сводный </vt:lpstr>
      <vt:lpstr>' сводный '!Заголовки_для_печати</vt:lpstr>
      <vt:lpstr>' сводный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Муминат Сулейманова</dc:creator>
  <cp:lastModifiedBy>111</cp:lastModifiedBy>
  <cp:lastPrinted>2020-03-20T18:53:22Z</cp:lastPrinted>
  <dcterms:created xsi:type="dcterms:W3CDTF">2014-09-10T18:36:15Z</dcterms:created>
  <dcterms:modified xsi:type="dcterms:W3CDTF">2020-03-20T18:53:23Z</dcterms:modified>
</cp:coreProperties>
</file>