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320" windowHeight="7800" tabRatio="845"/>
  </bookViews>
  <sheets>
    <sheet name="прил 8" sheetId="3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3" l="1"/>
  <c r="I127" i="3" l="1"/>
  <c r="H127" i="3"/>
  <c r="G111" i="3" l="1"/>
  <c r="H111" i="3"/>
  <c r="H23" i="3" l="1"/>
  <c r="H20" i="3"/>
  <c r="H16" i="3"/>
  <c r="I20" i="3"/>
  <c r="I16" i="3"/>
  <c r="I8" i="3"/>
  <c r="I7" i="3" s="1"/>
  <c r="H8" i="3"/>
  <c r="H7" i="3" s="1"/>
  <c r="I74" i="3" l="1"/>
  <c r="H74" i="3"/>
  <c r="I83" i="3"/>
  <c r="H83" i="3"/>
  <c r="I87" i="3"/>
  <c r="H87" i="3"/>
  <c r="I90" i="3"/>
  <c r="H90" i="3"/>
  <c r="I96" i="3"/>
  <c r="H96" i="3"/>
  <c r="I94" i="3"/>
  <c r="H94" i="3"/>
  <c r="I101" i="3"/>
  <c r="H101" i="3"/>
  <c r="I106" i="3"/>
  <c r="H106" i="3"/>
  <c r="I111" i="3"/>
  <c r="I115" i="3"/>
  <c r="H115" i="3"/>
  <c r="I49" i="3" l="1"/>
  <c r="H49" i="3"/>
  <c r="I46" i="3"/>
  <c r="H46" i="3"/>
  <c r="I37" i="3" l="1"/>
  <c r="H37" i="3"/>
  <c r="I32" i="3"/>
  <c r="H32" i="3"/>
  <c r="I31" i="3" l="1"/>
  <c r="H31" i="3"/>
  <c r="G127" i="3" l="1"/>
  <c r="G115" i="3"/>
  <c r="G101" i="3"/>
  <c r="G99" i="3"/>
  <c r="G96" i="3" s="1"/>
  <c r="G90" i="3"/>
  <c r="G87" i="3"/>
  <c r="G83" i="3"/>
  <c r="G74" i="3"/>
  <c r="G57" i="3"/>
  <c r="G54" i="3"/>
  <c r="G49" i="3"/>
  <c r="G46" i="3"/>
  <c r="G37" i="3"/>
  <c r="G32" i="3"/>
  <c r="G29" i="3"/>
  <c r="G28" i="3" s="1"/>
  <c r="G23" i="3"/>
  <c r="G20" i="3"/>
  <c r="G16" i="3"/>
  <c r="G8" i="3"/>
  <c r="G7" i="3" s="1"/>
  <c r="G31" i="3" l="1"/>
</calcChain>
</file>

<file path=xl/sharedStrings.xml><?xml version="1.0" encoding="utf-8"?>
<sst xmlns="http://schemas.openxmlformats.org/spreadsheetml/2006/main" count="612" uniqueCount="143">
  <si>
    <t xml:space="preserve"> </t>
  </si>
  <si>
    <t>Наименование</t>
  </si>
  <si>
    <t>2</t>
  </si>
  <si>
    <t>01</t>
  </si>
  <si>
    <t>02</t>
  </si>
  <si>
    <t>03</t>
  </si>
  <si>
    <t>04</t>
  </si>
  <si>
    <t>06</t>
  </si>
  <si>
    <t>07</t>
  </si>
  <si>
    <t>Резервные фонды</t>
  </si>
  <si>
    <t>11</t>
  </si>
  <si>
    <t>13</t>
  </si>
  <si>
    <t>НАЦИОНАЛЬНАЯ БЕЗОПАСНОСТЬ И ПРАВООХРАНИТЕЛЬНАЯ ДЕЯТЕЛЬНОСТЬ</t>
  </si>
  <si>
    <t>09</t>
  </si>
  <si>
    <t>14</t>
  </si>
  <si>
    <t>08</t>
  </si>
  <si>
    <t>12</t>
  </si>
  <si>
    <t>ОБРАЗОВАНИЕ</t>
  </si>
  <si>
    <t>Общее образование</t>
  </si>
  <si>
    <t>Другие вопросы в области образования</t>
  </si>
  <si>
    <t>10</t>
  </si>
  <si>
    <t>Пенсионное обеспечение</t>
  </si>
  <si>
    <t>Физическая культура</t>
  </si>
  <si>
    <t>Целевая статья</t>
  </si>
  <si>
    <t>Вид рас-ходов</t>
  </si>
  <si>
    <t>001</t>
  </si>
  <si>
    <t>00</t>
  </si>
  <si>
    <t>Функционирование высшего должностного лица   муниципального района</t>
  </si>
  <si>
    <t>Глава муниципального района</t>
  </si>
  <si>
    <t>99 000 10010</t>
  </si>
  <si>
    <t>000</t>
  </si>
  <si>
    <t>Расходы на выплаты персоналу местного самоуправления</t>
  </si>
  <si>
    <t>Инные закупки товаров, работ и услуг для муниципальных нужд</t>
  </si>
  <si>
    <t>Функционирование исполнительной власти муниципального района</t>
  </si>
  <si>
    <t>99 000 10040</t>
  </si>
  <si>
    <t>Уплата налогов, сборов и инных обязательных платежей в бюджетную систему РФ</t>
  </si>
  <si>
    <t>Осуществление полномочий РД по созданию и орга-низации деятельности административных комис-сий</t>
  </si>
  <si>
    <t>99 800 77710</t>
  </si>
  <si>
    <t>Осуществление полномочий РД по созданию и организации деятельности комиссии по делам несовершеннолетных</t>
  </si>
  <si>
    <t>99 800 77720</t>
  </si>
  <si>
    <t>Осуществление полномочий РД по хранению, комплектвованию, учету и использованию Архивного фонда РД</t>
  </si>
  <si>
    <t>99 800 77730</t>
  </si>
  <si>
    <t>Обеспечение деятельности финансовых органов и органов контроля</t>
  </si>
  <si>
    <t>992</t>
  </si>
  <si>
    <t>99 000 10030</t>
  </si>
  <si>
    <t>99 000 10070</t>
  </si>
  <si>
    <t>Резервные фонды местных администраций</t>
  </si>
  <si>
    <t>Прочие расходы</t>
  </si>
  <si>
    <t>Государственная регистрация актов гражданского состояния</t>
  </si>
  <si>
    <t>99 800 59300</t>
  </si>
  <si>
    <t>99 000 60300</t>
  </si>
  <si>
    <t>Национальная экономика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</si>
  <si>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</si>
  <si>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</si>
  <si>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</si>
  <si>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Содержание и ремонт автомобильных дорог общего пользования и местного значения</t>
  </si>
  <si>
    <t>Бюджетные инвестиции в объекты капитального строительства муниципальной собственности казенным учреждениям</t>
  </si>
  <si>
    <t>Дошкольное образование*</t>
  </si>
  <si>
    <t>00 000 00000</t>
  </si>
  <si>
    <t>Расходы на выплаты персоналу местного самоуправления (госстандарт)</t>
  </si>
  <si>
    <t>19 101 06590</t>
  </si>
  <si>
    <t>110</t>
  </si>
  <si>
    <t>240</t>
  </si>
  <si>
    <t>99 000 70010</t>
  </si>
  <si>
    <t>19 202 06590</t>
  </si>
  <si>
    <t>99 000 70020</t>
  </si>
  <si>
    <t>99 000 70030</t>
  </si>
  <si>
    <t>99 000 70050</t>
  </si>
  <si>
    <t>Аппарат Управления образования</t>
  </si>
  <si>
    <t>Осуществление полномочий РД по организации деятельности опеки и попечительства</t>
  </si>
  <si>
    <t>99 000 70040</t>
  </si>
  <si>
    <t>99 000 80000</t>
  </si>
  <si>
    <t xml:space="preserve">Культура </t>
  </si>
  <si>
    <t>99 000 80010</t>
  </si>
  <si>
    <t>Централизованная библиотека с филиаламы в поселениях</t>
  </si>
  <si>
    <t>99 000 80020</t>
  </si>
  <si>
    <t>Другие вопросы в области культуры</t>
  </si>
  <si>
    <t>Аппарат культуры</t>
  </si>
  <si>
    <t>Социальная политика</t>
  </si>
  <si>
    <t>99 000 90000</t>
  </si>
  <si>
    <t>Доплаты к пенсиям муниципальных служащих</t>
  </si>
  <si>
    <t>99 000 90010</t>
  </si>
  <si>
    <t>Социальное обеспеч-е и инные выплаты населению</t>
  </si>
  <si>
    <t>Физическая культура (прочие мероприятия)</t>
  </si>
  <si>
    <t>99 000 90100</t>
  </si>
  <si>
    <t>Средства массовой информации</t>
  </si>
  <si>
    <t>99 000 90300</t>
  </si>
  <si>
    <t>Обслуживание государственного долга субъекта РФ</t>
  </si>
  <si>
    <t>99 000 00920</t>
  </si>
  <si>
    <t xml:space="preserve">Межбюджетные трансферты </t>
  </si>
  <si>
    <t>26 101 60010</t>
  </si>
  <si>
    <t>99 800 51180</t>
  </si>
  <si>
    <t>ИТОГО:</t>
  </si>
  <si>
    <t>АМР "Гумбетовский район"</t>
  </si>
  <si>
    <t>ФУ АМР "Гумбетовский район"</t>
  </si>
  <si>
    <t>Контрольно-счетная палата муниципального района</t>
  </si>
  <si>
    <t>Единная Дежурно-Диспетчерская Служба</t>
  </si>
  <si>
    <t>99 800 77740</t>
  </si>
  <si>
    <t xml:space="preserve">Центр традиционной культуры </t>
  </si>
  <si>
    <t>Субсидии бюджетным учреждениям</t>
  </si>
  <si>
    <t>Общегосуарственные вопросы</t>
  </si>
  <si>
    <t>Ве       дом-ство</t>
  </si>
  <si>
    <t>Раз     дел</t>
  </si>
  <si>
    <t>Под     раз       дел</t>
  </si>
  <si>
    <t>2019 год</t>
  </si>
  <si>
    <t>в тыс.руб.</t>
  </si>
  <si>
    <t>Пособие, компенсации и иные  социальные выплаты гражданам, кроме публичных нормативных обязательств</t>
  </si>
  <si>
    <t>05</t>
  </si>
  <si>
    <t>Приобретение товаров, работ, услуг в пользу граждан в целях их социального обеспечения</t>
  </si>
  <si>
    <t>19 202 02590</t>
  </si>
  <si>
    <t>Пособие, компенсации, меры социальной поддержки по публичным нормативным обязательствам</t>
  </si>
  <si>
    <t>Единовременного пособия при всех формах устройства детей в семью</t>
  </si>
  <si>
    <t>22 307 52600</t>
  </si>
  <si>
    <t>Пособие на детей сирот, и детей оставшихся без попечения родителей</t>
  </si>
  <si>
    <t>22 307 81520</t>
  </si>
  <si>
    <t>Расходы на обеспечение жилыми помещениями детей-сирот</t>
  </si>
  <si>
    <t>300</t>
  </si>
  <si>
    <t>Расходы на выплату компенсации части родительской платы за содержание детей вв дошкольных ттельных учреждениях</t>
  </si>
  <si>
    <t>22 301 81540</t>
  </si>
  <si>
    <t>00000000</t>
  </si>
  <si>
    <t>Расходы на выплату компенсации части родительской платы за содержание детей вв дошкольных образовательных учреждениях</t>
  </si>
  <si>
    <t>2020 год</t>
  </si>
  <si>
    <t xml:space="preserve">Молодежная политика </t>
  </si>
  <si>
    <t>412</t>
  </si>
  <si>
    <t>Составление (изменение и дополнение) списков кандидатов в присяжные заседатели</t>
  </si>
  <si>
    <t>99 800 51200</t>
  </si>
  <si>
    <t>22 500 R0820</t>
  </si>
  <si>
    <t xml:space="preserve">Распределение бюджетных ассигнований МР "Гумбетовский район"                                                                         по разделам, подразделам, целевым статьям,(муниципальным программам и непрограммным направлениям деятельности) группам видов расходов, классификации расходов бюджета в ведомственной структуре расходов                                                       на 2019 год и на плановый период 2020-2021 годов. </t>
  </si>
  <si>
    <t>2021 год</t>
  </si>
  <si>
    <t>Функционирование представительных органов муниципального района</t>
  </si>
  <si>
    <t>Районное Собрание</t>
  </si>
  <si>
    <t>99 000 10020</t>
  </si>
  <si>
    <t>Иные закупки товаров, работ и услуг для муниципальных нужд</t>
  </si>
  <si>
    <t>НАЦИОНАЛЬНАЯ ОБОРОНА</t>
  </si>
  <si>
    <t>Расходы на выполнения полномочий по первичному воинскому учету</t>
  </si>
  <si>
    <t xml:space="preserve">Приложение 8 к решению                                                                                        Районного Собрания депутатов                                                                                                      МР "Гумбетовский района" на 2019 год                                                                                                                 и на плановый период 2020-2021 годов                                                                                                                                                                          от "26" декабря 2018 г. №72     </t>
  </si>
  <si>
    <t xml:space="preserve">Культура, </t>
  </si>
  <si>
    <t>Информационно-методический центр, централизованная бухгалтерия, интернат одаренных детей)</t>
  </si>
  <si>
    <t>Школы  начальные, основное  и средние*</t>
  </si>
  <si>
    <t>Учреждения по внешкольной работе с детьми (ДДТ, ДЮСШ, Школа исскуств)</t>
  </si>
  <si>
    <t>99 000 10000</t>
  </si>
  <si>
    <t>Дотации бюджетам муниципальных поселений на выравнивание бюджетной обеспеченности</t>
  </si>
  <si>
    <t xml:space="preserve">Дотации бюджетам муниципальных поселений на частичную компенсацию дополнительных расходов на повышение оплаты труда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</si>
</sst>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color indexed="18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7" fillId="0" borderId="0" xfId="0" applyFont="1"/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2" xfId="0" applyFont="1" applyBorder="1"/>
    <xf numFmtId="0" fontId="13" fillId="0" borderId="2" xfId="0" applyFont="1" applyFill="1" applyBorder="1"/>
    <xf numFmtId="0" fontId="13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shrinkToFit="1"/>
    </xf>
    <xf numFmtId="0" fontId="12" fillId="0" borderId="0" xfId="0" applyFont="1"/>
    <xf numFmtId="0" fontId="14" fillId="0" borderId="0" xfId="0" applyFont="1"/>
    <xf numFmtId="3" fontId="15" fillId="0" borderId="0" xfId="0" applyNumberFormat="1" applyFont="1"/>
    <xf numFmtId="3" fontId="16" fillId="0" borderId="0" xfId="0" applyNumberFormat="1" applyFont="1"/>
    <xf numFmtId="3" fontId="12" fillId="0" borderId="0" xfId="0" applyNumberFormat="1" applyFont="1"/>
    <xf numFmtId="3" fontId="6" fillId="0" borderId="0" xfId="0" applyNumberFormat="1" applyFont="1"/>
    <xf numFmtId="2" fontId="4" fillId="0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4" borderId="2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0" fontId="0" fillId="0" borderId="2" xfId="0" applyBorder="1"/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4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2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left" vertical="top" wrapText="1"/>
    </xf>
    <xf numFmtId="165" fontId="4" fillId="4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49" fontId="18" fillId="4" borderId="2" xfId="0" applyNumberFormat="1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center"/>
    </xf>
    <xf numFmtId="49" fontId="21" fillId="4" borderId="2" xfId="0" applyNumberFormat="1" applyFont="1" applyFill="1" applyBorder="1" applyAlignment="1">
      <alignment horizontal="center"/>
    </xf>
    <xf numFmtId="49" fontId="19" fillId="4" borderId="2" xfId="0" applyNumberFormat="1" applyFont="1" applyFill="1" applyBorder="1" applyAlignment="1">
      <alignment horizontal="center"/>
    </xf>
    <xf numFmtId="49" fontId="22" fillId="2" borderId="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9" fillId="2" borderId="2" xfId="0" applyNumberFormat="1" applyFont="1" applyFill="1" applyBorder="1" applyAlignment="1">
      <alignment horizontal="center" shrinkToFit="1"/>
    </xf>
    <xf numFmtId="49" fontId="18" fillId="2" borderId="2" xfId="0" applyNumberFormat="1" applyFont="1" applyFill="1" applyBorder="1" applyAlignment="1">
      <alignment horizontal="center" shrinkToFit="1"/>
    </xf>
    <xf numFmtId="49" fontId="20" fillId="2" borderId="2" xfId="0" applyNumberFormat="1" applyFont="1" applyFill="1" applyBorder="1" applyAlignment="1">
      <alignment horizontal="center" shrinkToFit="1"/>
    </xf>
    <xf numFmtId="49" fontId="20" fillId="4" borderId="2" xfId="0" applyNumberFormat="1" applyFont="1" applyFill="1" applyBorder="1" applyAlignment="1">
      <alignment horizontal="center" shrinkToFit="1"/>
    </xf>
    <xf numFmtId="49" fontId="22" fillId="2" borderId="2" xfId="0" applyNumberFormat="1" applyFont="1" applyFill="1" applyBorder="1" applyAlignment="1">
      <alignment horizontal="center" shrinkToFit="1"/>
    </xf>
    <xf numFmtId="49" fontId="23" fillId="0" borderId="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8" fillId="0" borderId="2" xfId="0" applyNumberFormat="1" applyFont="1" applyFill="1" applyBorder="1" applyAlignment="1">
      <alignment horizontal="center" shrinkToFit="1"/>
    </xf>
    <xf numFmtId="49" fontId="18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 shrinkToFit="1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shrinkToFit="1"/>
    </xf>
    <xf numFmtId="16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7" xfId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6675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40;&#1089;&#1093;&#1072;&#1073;/YandexDisk/&#1044;&#1086;&#1082;&#1091;&#1084;&#1077;&#1085;&#1090;&#1099;/2016%20&#1075;%20&#1073;&#1102;&#1076;&#1078;&#1077;&#1090;/&#1043;&#1086;&#1090;&#1086;&#1074;&#1072;&#1103;%20&#1087;&#1088;&#1086;&#1076;&#1091;&#1082;&#1094;&#1080;&#1103;/&#1055;&#1088;&#1086;&#1077;&#1082;&#1090;%20&#1073;&#1102;&#1076;&#1078;&#1077;&#1090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 4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Субсидия посел прил 11 а"/>
      <sheetName val="Переч МП 9"/>
      <sheetName val="смета резер 10"/>
      <sheetName val="ЗАГС 15"/>
      <sheetName val="ВУС 16"/>
      <sheetName val="0113"/>
      <sheetName val="0408"/>
      <sheetName val="расш 2 к 8 прил"/>
      <sheetName val="0502"/>
      <sheetName val="МБУ ЖКХ"/>
      <sheetName val="прил №17"/>
      <sheetName val="Благоустр 0503"/>
      <sheetName val="Благоустр посел прил 13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ание уч 1 4 кл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18"/>
      <sheetName val="Аппарат свод (контр)  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Свод культ контр"/>
      <sheetName val="Отдел субсид (контр)"/>
      <sheetName val="Редакция  (контр)"/>
      <sheetName val="МБУ ЖКХ (контр)"/>
      <sheetName val="ФУ АМР (контр)"/>
      <sheetName val="МКУ ФОК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Дотация пос (2)"/>
      <sheetName val="СОШ МКУ"/>
      <sheetName val="ООШ"/>
      <sheetName val="НШ"/>
      <sheetName val="расч на обсл бухг"/>
      <sheetName val="Автодороги"/>
      <sheetName val="средняя педперсонал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Z7">
            <v>1391336.6099999999</v>
          </cell>
        </row>
        <row r="17">
          <cell r="Z1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3">
          <cell r="D33">
            <v>16696400</v>
          </cell>
          <cell r="E33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7">
          <cell r="P7">
            <v>4427403.2056</v>
          </cell>
          <cell r="R7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topLeftCell="A112" workbookViewId="0">
      <selection activeCell="K63" sqref="K63"/>
    </sheetView>
  </sheetViews>
  <sheetFormatPr defaultRowHeight="15" x14ac:dyDescent="0.25"/>
  <cols>
    <col min="1" max="1" width="25.5703125" style="32" customWidth="1"/>
    <col min="2" max="2" width="5" style="32" customWidth="1"/>
    <col min="3" max="3" width="4.5703125" style="32" customWidth="1"/>
    <col min="4" max="4" width="5" style="32" customWidth="1"/>
    <col min="5" max="5" width="11" style="32" customWidth="1"/>
    <col min="6" max="6" width="6.140625" style="32" customWidth="1"/>
    <col min="7" max="7" width="8.7109375" style="32" customWidth="1"/>
    <col min="8" max="8" width="10.42578125" style="32" customWidth="1"/>
    <col min="9" max="9" width="10.28515625" bestFit="1" customWidth="1"/>
    <col min="11" max="11" width="11" bestFit="1" customWidth="1"/>
    <col min="258" max="258" width="47" customWidth="1"/>
    <col min="259" max="259" width="6.28515625" customWidth="1"/>
    <col min="260" max="260" width="5.42578125" customWidth="1"/>
    <col min="261" max="261" width="7.140625" customWidth="1"/>
    <col min="262" max="262" width="14.140625" customWidth="1"/>
    <col min="263" max="263" width="6.85546875" customWidth="1"/>
    <col min="264" max="264" width="18.140625" customWidth="1"/>
    <col min="267" max="267" width="11" bestFit="1" customWidth="1"/>
    <col min="514" max="514" width="47" customWidth="1"/>
    <col min="515" max="515" width="6.28515625" customWidth="1"/>
    <col min="516" max="516" width="5.42578125" customWidth="1"/>
    <col min="517" max="517" width="7.140625" customWidth="1"/>
    <col min="518" max="518" width="14.140625" customWidth="1"/>
    <col min="519" max="519" width="6.85546875" customWidth="1"/>
    <col min="520" max="520" width="18.140625" customWidth="1"/>
    <col min="523" max="523" width="11" bestFit="1" customWidth="1"/>
    <col min="770" max="770" width="47" customWidth="1"/>
    <col min="771" max="771" width="6.28515625" customWidth="1"/>
    <col min="772" max="772" width="5.42578125" customWidth="1"/>
    <col min="773" max="773" width="7.140625" customWidth="1"/>
    <col min="774" max="774" width="14.140625" customWidth="1"/>
    <col min="775" max="775" width="6.85546875" customWidth="1"/>
    <col min="776" max="776" width="18.140625" customWidth="1"/>
    <col min="779" max="779" width="11" bestFit="1" customWidth="1"/>
    <col min="1026" max="1026" width="47" customWidth="1"/>
    <col min="1027" max="1027" width="6.28515625" customWidth="1"/>
    <col min="1028" max="1028" width="5.42578125" customWidth="1"/>
    <col min="1029" max="1029" width="7.140625" customWidth="1"/>
    <col min="1030" max="1030" width="14.140625" customWidth="1"/>
    <col min="1031" max="1031" width="6.85546875" customWidth="1"/>
    <col min="1032" max="1032" width="18.140625" customWidth="1"/>
    <col min="1035" max="1035" width="11" bestFit="1" customWidth="1"/>
    <col min="1282" max="1282" width="47" customWidth="1"/>
    <col min="1283" max="1283" width="6.28515625" customWidth="1"/>
    <col min="1284" max="1284" width="5.42578125" customWidth="1"/>
    <col min="1285" max="1285" width="7.140625" customWidth="1"/>
    <col min="1286" max="1286" width="14.140625" customWidth="1"/>
    <col min="1287" max="1287" width="6.85546875" customWidth="1"/>
    <col min="1288" max="1288" width="18.140625" customWidth="1"/>
    <col min="1291" max="1291" width="11" bestFit="1" customWidth="1"/>
    <col min="1538" max="1538" width="47" customWidth="1"/>
    <col min="1539" max="1539" width="6.28515625" customWidth="1"/>
    <col min="1540" max="1540" width="5.42578125" customWidth="1"/>
    <col min="1541" max="1541" width="7.140625" customWidth="1"/>
    <col min="1542" max="1542" width="14.140625" customWidth="1"/>
    <col min="1543" max="1543" width="6.85546875" customWidth="1"/>
    <col min="1544" max="1544" width="18.140625" customWidth="1"/>
    <col min="1547" max="1547" width="11" bestFit="1" customWidth="1"/>
    <col min="1794" max="1794" width="47" customWidth="1"/>
    <col min="1795" max="1795" width="6.28515625" customWidth="1"/>
    <col min="1796" max="1796" width="5.42578125" customWidth="1"/>
    <col min="1797" max="1797" width="7.140625" customWidth="1"/>
    <col min="1798" max="1798" width="14.140625" customWidth="1"/>
    <col min="1799" max="1799" width="6.85546875" customWidth="1"/>
    <col min="1800" max="1800" width="18.140625" customWidth="1"/>
    <col min="1803" max="1803" width="11" bestFit="1" customWidth="1"/>
    <col min="2050" max="2050" width="47" customWidth="1"/>
    <col min="2051" max="2051" width="6.28515625" customWidth="1"/>
    <col min="2052" max="2052" width="5.42578125" customWidth="1"/>
    <col min="2053" max="2053" width="7.140625" customWidth="1"/>
    <col min="2054" max="2054" width="14.140625" customWidth="1"/>
    <col min="2055" max="2055" width="6.85546875" customWidth="1"/>
    <col min="2056" max="2056" width="18.140625" customWidth="1"/>
    <col min="2059" max="2059" width="11" bestFit="1" customWidth="1"/>
    <col min="2306" max="2306" width="47" customWidth="1"/>
    <col min="2307" max="2307" width="6.28515625" customWidth="1"/>
    <col min="2308" max="2308" width="5.42578125" customWidth="1"/>
    <col min="2309" max="2309" width="7.140625" customWidth="1"/>
    <col min="2310" max="2310" width="14.140625" customWidth="1"/>
    <col min="2311" max="2311" width="6.85546875" customWidth="1"/>
    <col min="2312" max="2312" width="18.140625" customWidth="1"/>
    <col min="2315" max="2315" width="11" bestFit="1" customWidth="1"/>
    <col min="2562" max="2562" width="47" customWidth="1"/>
    <col min="2563" max="2563" width="6.28515625" customWidth="1"/>
    <col min="2564" max="2564" width="5.42578125" customWidth="1"/>
    <col min="2565" max="2565" width="7.140625" customWidth="1"/>
    <col min="2566" max="2566" width="14.140625" customWidth="1"/>
    <col min="2567" max="2567" width="6.85546875" customWidth="1"/>
    <col min="2568" max="2568" width="18.140625" customWidth="1"/>
    <col min="2571" max="2571" width="11" bestFit="1" customWidth="1"/>
    <col min="2818" max="2818" width="47" customWidth="1"/>
    <col min="2819" max="2819" width="6.28515625" customWidth="1"/>
    <col min="2820" max="2820" width="5.42578125" customWidth="1"/>
    <col min="2821" max="2821" width="7.140625" customWidth="1"/>
    <col min="2822" max="2822" width="14.140625" customWidth="1"/>
    <col min="2823" max="2823" width="6.85546875" customWidth="1"/>
    <col min="2824" max="2824" width="18.140625" customWidth="1"/>
    <col min="2827" max="2827" width="11" bestFit="1" customWidth="1"/>
    <col min="3074" max="3074" width="47" customWidth="1"/>
    <col min="3075" max="3075" width="6.28515625" customWidth="1"/>
    <col min="3076" max="3076" width="5.42578125" customWidth="1"/>
    <col min="3077" max="3077" width="7.140625" customWidth="1"/>
    <col min="3078" max="3078" width="14.140625" customWidth="1"/>
    <col min="3079" max="3079" width="6.85546875" customWidth="1"/>
    <col min="3080" max="3080" width="18.140625" customWidth="1"/>
    <col min="3083" max="3083" width="11" bestFit="1" customWidth="1"/>
    <col min="3330" max="3330" width="47" customWidth="1"/>
    <col min="3331" max="3331" width="6.28515625" customWidth="1"/>
    <col min="3332" max="3332" width="5.42578125" customWidth="1"/>
    <col min="3333" max="3333" width="7.140625" customWidth="1"/>
    <col min="3334" max="3334" width="14.140625" customWidth="1"/>
    <col min="3335" max="3335" width="6.85546875" customWidth="1"/>
    <col min="3336" max="3336" width="18.140625" customWidth="1"/>
    <col min="3339" max="3339" width="11" bestFit="1" customWidth="1"/>
    <col min="3586" max="3586" width="47" customWidth="1"/>
    <col min="3587" max="3587" width="6.28515625" customWidth="1"/>
    <col min="3588" max="3588" width="5.42578125" customWidth="1"/>
    <col min="3589" max="3589" width="7.140625" customWidth="1"/>
    <col min="3590" max="3590" width="14.140625" customWidth="1"/>
    <col min="3591" max="3591" width="6.85546875" customWidth="1"/>
    <col min="3592" max="3592" width="18.140625" customWidth="1"/>
    <col min="3595" max="3595" width="11" bestFit="1" customWidth="1"/>
    <col min="3842" max="3842" width="47" customWidth="1"/>
    <col min="3843" max="3843" width="6.28515625" customWidth="1"/>
    <col min="3844" max="3844" width="5.42578125" customWidth="1"/>
    <col min="3845" max="3845" width="7.140625" customWidth="1"/>
    <col min="3846" max="3846" width="14.140625" customWidth="1"/>
    <col min="3847" max="3847" width="6.85546875" customWidth="1"/>
    <col min="3848" max="3848" width="18.140625" customWidth="1"/>
    <col min="3851" max="3851" width="11" bestFit="1" customWidth="1"/>
    <col min="4098" max="4098" width="47" customWidth="1"/>
    <col min="4099" max="4099" width="6.28515625" customWidth="1"/>
    <col min="4100" max="4100" width="5.42578125" customWidth="1"/>
    <col min="4101" max="4101" width="7.140625" customWidth="1"/>
    <col min="4102" max="4102" width="14.140625" customWidth="1"/>
    <col min="4103" max="4103" width="6.85546875" customWidth="1"/>
    <col min="4104" max="4104" width="18.140625" customWidth="1"/>
    <col min="4107" max="4107" width="11" bestFit="1" customWidth="1"/>
    <col min="4354" max="4354" width="47" customWidth="1"/>
    <col min="4355" max="4355" width="6.28515625" customWidth="1"/>
    <col min="4356" max="4356" width="5.42578125" customWidth="1"/>
    <col min="4357" max="4357" width="7.140625" customWidth="1"/>
    <col min="4358" max="4358" width="14.140625" customWidth="1"/>
    <col min="4359" max="4359" width="6.85546875" customWidth="1"/>
    <col min="4360" max="4360" width="18.140625" customWidth="1"/>
    <col min="4363" max="4363" width="11" bestFit="1" customWidth="1"/>
    <col min="4610" max="4610" width="47" customWidth="1"/>
    <col min="4611" max="4611" width="6.28515625" customWidth="1"/>
    <col min="4612" max="4612" width="5.42578125" customWidth="1"/>
    <col min="4613" max="4613" width="7.140625" customWidth="1"/>
    <col min="4614" max="4614" width="14.140625" customWidth="1"/>
    <col min="4615" max="4615" width="6.85546875" customWidth="1"/>
    <col min="4616" max="4616" width="18.140625" customWidth="1"/>
    <col min="4619" max="4619" width="11" bestFit="1" customWidth="1"/>
    <col min="4866" max="4866" width="47" customWidth="1"/>
    <col min="4867" max="4867" width="6.28515625" customWidth="1"/>
    <col min="4868" max="4868" width="5.42578125" customWidth="1"/>
    <col min="4869" max="4869" width="7.140625" customWidth="1"/>
    <col min="4870" max="4870" width="14.140625" customWidth="1"/>
    <col min="4871" max="4871" width="6.85546875" customWidth="1"/>
    <col min="4872" max="4872" width="18.140625" customWidth="1"/>
    <col min="4875" max="4875" width="11" bestFit="1" customWidth="1"/>
    <col min="5122" max="5122" width="47" customWidth="1"/>
    <col min="5123" max="5123" width="6.28515625" customWidth="1"/>
    <col min="5124" max="5124" width="5.42578125" customWidth="1"/>
    <col min="5125" max="5125" width="7.140625" customWidth="1"/>
    <col min="5126" max="5126" width="14.140625" customWidth="1"/>
    <col min="5127" max="5127" width="6.85546875" customWidth="1"/>
    <col min="5128" max="5128" width="18.140625" customWidth="1"/>
    <col min="5131" max="5131" width="11" bestFit="1" customWidth="1"/>
    <col min="5378" max="5378" width="47" customWidth="1"/>
    <col min="5379" max="5379" width="6.28515625" customWidth="1"/>
    <col min="5380" max="5380" width="5.42578125" customWidth="1"/>
    <col min="5381" max="5381" width="7.140625" customWidth="1"/>
    <col min="5382" max="5382" width="14.140625" customWidth="1"/>
    <col min="5383" max="5383" width="6.85546875" customWidth="1"/>
    <col min="5384" max="5384" width="18.140625" customWidth="1"/>
    <col min="5387" max="5387" width="11" bestFit="1" customWidth="1"/>
    <col min="5634" max="5634" width="47" customWidth="1"/>
    <col min="5635" max="5635" width="6.28515625" customWidth="1"/>
    <col min="5636" max="5636" width="5.42578125" customWidth="1"/>
    <col min="5637" max="5637" width="7.140625" customWidth="1"/>
    <col min="5638" max="5638" width="14.140625" customWidth="1"/>
    <col min="5639" max="5639" width="6.85546875" customWidth="1"/>
    <col min="5640" max="5640" width="18.140625" customWidth="1"/>
    <col min="5643" max="5643" width="11" bestFit="1" customWidth="1"/>
    <col min="5890" max="5890" width="47" customWidth="1"/>
    <col min="5891" max="5891" width="6.28515625" customWidth="1"/>
    <col min="5892" max="5892" width="5.42578125" customWidth="1"/>
    <col min="5893" max="5893" width="7.140625" customWidth="1"/>
    <col min="5894" max="5894" width="14.140625" customWidth="1"/>
    <col min="5895" max="5895" width="6.85546875" customWidth="1"/>
    <col min="5896" max="5896" width="18.140625" customWidth="1"/>
    <col min="5899" max="5899" width="11" bestFit="1" customWidth="1"/>
    <col min="6146" max="6146" width="47" customWidth="1"/>
    <col min="6147" max="6147" width="6.28515625" customWidth="1"/>
    <col min="6148" max="6148" width="5.42578125" customWidth="1"/>
    <col min="6149" max="6149" width="7.140625" customWidth="1"/>
    <col min="6150" max="6150" width="14.140625" customWidth="1"/>
    <col min="6151" max="6151" width="6.85546875" customWidth="1"/>
    <col min="6152" max="6152" width="18.140625" customWidth="1"/>
    <col min="6155" max="6155" width="11" bestFit="1" customWidth="1"/>
    <col min="6402" max="6402" width="47" customWidth="1"/>
    <col min="6403" max="6403" width="6.28515625" customWidth="1"/>
    <col min="6404" max="6404" width="5.42578125" customWidth="1"/>
    <col min="6405" max="6405" width="7.140625" customWidth="1"/>
    <col min="6406" max="6406" width="14.140625" customWidth="1"/>
    <col min="6407" max="6407" width="6.85546875" customWidth="1"/>
    <col min="6408" max="6408" width="18.140625" customWidth="1"/>
    <col min="6411" max="6411" width="11" bestFit="1" customWidth="1"/>
    <col min="6658" max="6658" width="47" customWidth="1"/>
    <col min="6659" max="6659" width="6.28515625" customWidth="1"/>
    <col min="6660" max="6660" width="5.42578125" customWidth="1"/>
    <col min="6661" max="6661" width="7.140625" customWidth="1"/>
    <col min="6662" max="6662" width="14.140625" customWidth="1"/>
    <col min="6663" max="6663" width="6.85546875" customWidth="1"/>
    <col min="6664" max="6664" width="18.140625" customWidth="1"/>
    <col min="6667" max="6667" width="11" bestFit="1" customWidth="1"/>
    <col min="6914" max="6914" width="47" customWidth="1"/>
    <col min="6915" max="6915" width="6.28515625" customWidth="1"/>
    <col min="6916" max="6916" width="5.42578125" customWidth="1"/>
    <col min="6917" max="6917" width="7.140625" customWidth="1"/>
    <col min="6918" max="6918" width="14.140625" customWidth="1"/>
    <col min="6919" max="6919" width="6.85546875" customWidth="1"/>
    <col min="6920" max="6920" width="18.140625" customWidth="1"/>
    <col min="6923" max="6923" width="11" bestFit="1" customWidth="1"/>
    <col min="7170" max="7170" width="47" customWidth="1"/>
    <col min="7171" max="7171" width="6.28515625" customWidth="1"/>
    <col min="7172" max="7172" width="5.42578125" customWidth="1"/>
    <col min="7173" max="7173" width="7.140625" customWidth="1"/>
    <col min="7174" max="7174" width="14.140625" customWidth="1"/>
    <col min="7175" max="7175" width="6.85546875" customWidth="1"/>
    <col min="7176" max="7176" width="18.140625" customWidth="1"/>
    <col min="7179" max="7179" width="11" bestFit="1" customWidth="1"/>
    <col min="7426" max="7426" width="47" customWidth="1"/>
    <col min="7427" max="7427" width="6.28515625" customWidth="1"/>
    <col min="7428" max="7428" width="5.42578125" customWidth="1"/>
    <col min="7429" max="7429" width="7.140625" customWidth="1"/>
    <col min="7430" max="7430" width="14.140625" customWidth="1"/>
    <col min="7431" max="7431" width="6.85546875" customWidth="1"/>
    <col min="7432" max="7432" width="18.140625" customWidth="1"/>
    <col min="7435" max="7435" width="11" bestFit="1" customWidth="1"/>
    <col min="7682" max="7682" width="47" customWidth="1"/>
    <col min="7683" max="7683" width="6.28515625" customWidth="1"/>
    <col min="7684" max="7684" width="5.42578125" customWidth="1"/>
    <col min="7685" max="7685" width="7.140625" customWidth="1"/>
    <col min="7686" max="7686" width="14.140625" customWidth="1"/>
    <col min="7687" max="7687" width="6.85546875" customWidth="1"/>
    <col min="7688" max="7688" width="18.140625" customWidth="1"/>
    <col min="7691" max="7691" width="11" bestFit="1" customWidth="1"/>
    <col min="7938" max="7938" width="47" customWidth="1"/>
    <col min="7939" max="7939" width="6.28515625" customWidth="1"/>
    <col min="7940" max="7940" width="5.42578125" customWidth="1"/>
    <col min="7941" max="7941" width="7.140625" customWidth="1"/>
    <col min="7942" max="7942" width="14.140625" customWidth="1"/>
    <col min="7943" max="7943" width="6.85546875" customWidth="1"/>
    <col min="7944" max="7944" width="18.140625" customWidth="1"/>
    <col min="7947" max="7947" width="11" bestFit="1" customWidth="1"/>
    <col min="8194" max="8194" width="47" customWidth="1"/>
    <col min="8195" max="8195" width="6.28515625" customWidth="1"/>
    <col min="8196" max="8196" width="5.42578125" customWidth="1"/>
    <col min="8197" max="8197" width="7.140625" customWidth="1"/>
    <col min="8198" max="8198" width="14.140625" customWidth="1"/>
    <col min="8199" max="8199" width="6.85546875" customWidth="1"/>
    <col min="8200" max="8200" width="18.140625" customWidth="1"/>
    <col min="8203" max="8203" width="11" bestFit="1" customWidth="1"/>
    <col min="8450" max="8450" width="47" customWidth="1"/>
    <col min="8451" max="8451" width="6.28515625" customWidth="1"/>
    <col min="8452" max="8452" width="5.42578125" customWidth="1"/>
    <col min="8453" max="8453" width="7.140625" customWidth="1"/>
    <col min="8454" max="8454" width="14.140625" customWidth="1"/>
    <col min="8455" max="8455" width="6.85546875" customWidth="1"/>
    <col min="8456" max="8456" width="18.140625" customWidth="1"/>
    <col min="8459" max="8459" width="11" bestFit="1" customWidth="1"/>
    <col min="8706" max="8706" width="47" customWidth="1"/>
    <col min="8707" max="8707" width="6.28515625" customWidth="1"/>
    <col min="8708" max="8708" width="5.42578125" customWidth="1"/>
    <col min="8709" max="8709" width="7.140625" customWidth="1"/>
    <col min="8710" max="8710" width="14.140625" customWidth="1"/>
    <col min="8711" max="8711" width="6.85546875" customWidth="1"/>
    <col min="8712" max="8712" width="18.140625" customWidth="1"/>
    <col min="8715" max="8715" width="11" bestFit="1" customWidth="1"/>
    <col min="8962" max="8962" width="47" customWidth="1"/>
    <col min="8963" max="8963" width="6.28515625" customWidth="1"/>
    <col min="8964" max="8964" width="5.42578125" customWidth="1"/>
    <col min="8965" max="8965" width="7.140625" customWidth="1"/>
    <col min="8966" max="8966" width="14.140625" customWidth="1"/>
    <col min="8967" max="8967" width="6.85546875" customWidth="1"/>
    <col min="8968" max="8968" width="18.140625" customWidth="1"/>
    <col min="8971" max="8971" width="11" bestFit="1" customWidth="1"/>
    <col min="9218" max="9218" width="47" customWidth="1"/>
    <col min="9219" max="9219" width="6.28515625" customWidth="1"/>
    <col min="9220" max="9220" width="5.42578125" customWidth="1"/>
    <col min="9221" max="9221" width="7.140625" customWidth="1"/>
    <col min="9222" max="9222" width="14.140625" customWidth="1"/>
    <col min="9223" max="9223" width="6.85546875" customWidth="1"/>
    <col min="9224" max="9224" width="18.140625" customWidth="1"/>
    <col min="9227" max="9227" width="11" bestFit="1" customWidth="1"/>
    <col min="9474" max="9474" width="47" customWidth="1"/>
    <col min="9475" max="9475" width="6.28515625" customWidth="1"/>
    <col min="9476" max="9476" width="5.42578125" customWidth="1"/>
    <col min="9477" max="9477" width="7.140625" customWidth="1"/>
    <col min="9478" max="9478" width="14.140625" customWidth="1"/>
    <col min="9479" max="9479" width="6.85546875" customWidth="1"/>
    <col min="9480" max="9480" width="18.140625" customWidth="1"/>
    <col min="9483" max="9483" width="11" bestFit="1" customWidth="1"/>
    <col min="9730" max="9730" width="47" customWidth="1"/>
    <col min="9731" max="9731" width="6.28515625" customWidth="1"/>
    <col min="9732" max="9732" width="5.42578125" customWidth="1"/>
    <col min="9733" max="9733" width="7.140625" customWidth="1"/>
    <col min="9734" max="9734" width="14.140625" customWidth="1"/>
    <col min="9735" max="9735" width="6.85546875" customWidth="1"/>
    <col min="9736" max="9736" width="18.140625" customWidth="1"/>
    <col min="9739" max="9739" width="11" bestFit="1" customWidth="1"/>
    <col min="9986" max="9986" width="47" customWidth="1"/>
    <col min="9987" max="9987" width="6.28515625" customWidth="1"/>
    <col min="9988" max="9988" width="5.42578125" customWidth="1"/>
    <col min="9989" max="9989" width="7.140625" customWidth="1"/>
    <col min="9990" max="9990" width="14.140625" customWidth="1"/>
    <col min="9991" max="9991" width="6.85546875" customWidth="1"/>
    <col min="9992" max="9992" width="18.140625" customWidth="1"/>
    <col min="9995" max="9995" width="11" bestFit="1" customWidth="1"/>
    <col min="10242" max="10242" width="47" customWidth="1"/>
    <col min="10243" max="10243" width="6.28515625" customWidth="1"/>
    <col min="10244" max="10244" width="5.42578125" customWidth="1"/>
    <col min="10245" max="10245" width="7.140625" customWidth="1"/>
    <col min="10246" max="10246" width="14.140625" customWidth="1"/>
    <col min="10247" max="10247" width="6.85546875" customWidth="1"/>
    <col min="10248" max="10248" width="18.140625" customWidth="1"/>
    <col min="10251" max="10251" width="11" bestFit="1" customWidth="1"/>
    <col min="10498" max="10498" width="47" customWidth="1"/>
    <col min="10499" max="10499" width="6.28515625" customWidth="1"/>
    <col min="10500" max="10500" width="5.42578125" customWidth="1"/>
    <col min="10501" max="10501" width="7.140625" customWidth="1"/>
    <col min="10502" max="10502" width="14.140625" customWidth="1"/>
    <col min="10503" max="10503" width="6.85546875" customWidth="1"/>
    <col min="10504" max="10504" width="18.140625" customWidth="1"/>
    <col min="10507" max="10507" width="11" bestFit="1" customWidth="1"/>
    <col min="10754" max="10754" width="47" customWidth="1"/>
    <col min="10755" max="10755" width="6.28515625" customWidth="1"/>
    <col min="10756" max="10756" width="5.42578125" customWidth="1"/>
    <col min="10757" max="10757" width="7.140625" customWidth="1"/>
    <col min="10758" max="10758" width="14.140625" customWidth="1"/>
    <col min="10759" max="10759" width="6.85546875" customWidth="1"/>
    <col min="10760" max="10760" width="18.140625" customWidth="1"/>
    <col min="10763" max="10763" width="11" bestFit="1" customWidth="1"/>
    <col min="11010" max="11010" width="47" customWidth="1"/>
    <col min="11011" max="11011" width="6.28515625" customWidth="1"/>
    <col min="11012" max="11012" width="5.42578125" customWidth="1"/>
    <col min="11013" max="11013" width="7.140625" customWidth="1"/>
    <col min="11014" max="11014" width="14.140625" customWidth="1"/>
    <col min="11015" max="11015" width="6.85546875" customWidth="1"/>
    <col min="11016" max="11016" width="18.140625" customWidth="1"/>
    <col min="11019" max="11019" width="11" bestFit="1" customWidth="1"/>
    <col min="11266" max="11266" width="47" customWidth="1"/>
    <col min="11267" max="11267" width="6.28515625" customWidth="1"/>
    <col min="11268" max="11268" width="5.42578125" customWidth="1"/>
    <col min="11269" max="11269" width="7.140625" customWidth="1"/>
    <col min="11270" max="11270" width="14.140625" customWidth="1"/>
    <col min="11271" max="11271" width="6.85546875" customWidth="1"/>
    <col min="11272" max="11272" width="18.140625" customWidth="1"/>
    <col min="11275" max="11275" width="11" bestFit="1" customWidth="1"/>
    <col min="11522" max="11522" width="47" customWidth="1"/>
    <col min="11523" max="11523" width="6.28515625" customWidth="1"/>
    <col min="11524" max="11524" width="5.42578125" customWidth="1"/>
    <col min="11525" max="11525" width="7.140625" customWidth="1"/>
    <col min="11526" max="11526" width="14.140625" customWidth="1"/>
    <col min="11527" max="11527" width="6.85546875" customWidth="1"/>
    <col min="11528" max="11528" width="18.140625" customWidth="1"/>
    <col min="11531" max="11531" width="11" bestFit="1" customWidth="1"/>
    <col min="11778" max="11778" width="47" customWidth="1"/>
    <col min="11779" max="11779" width="6.28515625" customWidth="1"/>
    <col min="11780" max="11780" width="5.42578125" customWidth="1"/>
    <col min="11781" max="11781" width="7.140625" customWidth="1"/>
    <col min="11782" max="11782" width="14.140625" customWidth="1"/>
    <col min="11783" max="11783" width="6.85546875" customWidth="1"/>
    <col min="11784" max="11784" width="18.140625" customWidth="1"/>
    <col min="11787" max="11787" width="11" bestFit="1" customWidth="1"/>
    <col min="12034" max="12034" width="47" customWidth="1"/>
    <col min="12035" max="12035" width="6.28515625" customWidth="1"/>
    <col min="12036" max="12036" width="5.42578125" customWidth="1"/>
    <col min="12037" max="12037" width="7.140625" customWidth="1"/>
    <col min="12038" max="12038" width="14.140625" customWidth="1"/>
    <col min="12039" max="12039" width="6.85546875" customWidth="1"/>
    <col min="12040" max="12040" width="18.140625" customWidth="1"/>
    <col min="12043" max="12043" width="11" bestFit="1" customWidth="1"/>
    <col min="12290" max="12290" width="47" customWidth="1"/>
    <col min="12291" max="12291" width="6.28515625" customWidth="1"/>
    <col min="12292" max="12292" width="5.42578125" customWidth="1"/>
    <col min="12293" max="12293" width="7.140625" customWidth="1"/>
    <col min="12294" max="12294" width="14.140625" customWidth="1"/>
    <col min="12295" max="12295" width="6.85546875" customWidth="1"/>
    <col min="12296" max="12296" width="18.140625" customWidth="1"/>
    <col min="12299" max="12299" width="11" bestFit="1" customWidth="1"/>
    <col min="12546" max="12546" width="47" customWidth="1"/>
    <col min="12547" max="12547" width="6.28515625" customWidth="1"/>
    <col min="12548" max="12548" width="5.42578125" customWidth="1"/>
    <col min="12549" max="12549" width="7.140625" customWidth="1"/>
    <col min="12550" max="12550" width="14.140625" customWidth="1"/>
    <col min="12551" max="12551" width="6.85546875" customWidth="1"/>
    <col min="12552" max="12552" width="18.140625" customWidth="1"/>
    <col min="12555" max="12555" width="11" bestFit="1" customWidth="1"/>
    <col min="12802" max="12802" width="47" customWidth="1"/>
    <col min="12803" max="12803" width="6.28515625" customWidth="1"/>
    <col min="12804" max="12804" width="5.42578125" customWidth="1"/>
    <col min="12805" max="12805" width="7.140625" customWidth="1"/>
    <col min="12806" max="12806" width="14.140625" customWidth="1"/>
    <col min="12807" max="12807" width="6.85546875" customWidth="1"/>
    <col min="12808" max="12808" width="18.140625" customWidth="1"/>
    <col min="12811" max="12811" width="11" bestFit="1" customWidth="1"/>
    <col min="13058" max="13058" width="47" customWidth="1"/>
    <col min="13059" max="13059" width="6.28515625" customWidth="1"/>
    <col min="13060" max="13060" width="5.42578125" customWidth="1"/>
    <col min="13061" max="13061" width="7.140625" customWidth="1"/>
    <col min="13062" max="13062" width="14.140625" customWidth="1"/>
    <col min="13063" max="13063" width="6.85546875" customWidth="1"/>
    <col min="13064" max="13064" width="18.140625" customWidth="1"/>
    <col min="13067" max="13067" width="11" bestFit="1" customWidth="1"/>
    <col min="13314" max="13314" width="47" customWidth="1"/>
    <col min="13315" max="13315" width="6.28515625" customWidth="1"/>
    <col min="13316" max="13316" width="5.42578125" customWidth="1"/>
    <col min="13317" max="13317" width="7.140625" customWidth="1"/>
    <col min="13318" max="13318" width="14.140625" customWidth="1"/>
    <col min="13319" max="13319" width="6.85546875" customWidth="1"/>
    <col min="13320" max="13320" width="18.140625" customWidth="1"/>
    <col min="13323" max="13323" width="11" bestFit="1" customWidth="1"/>
    <col min="13570" max="13570" width="47" customWidth="1"/>
    <col min="13571" max="13571" width="6.28515625" customWidth="1"/>
    <col min="13572" max="13572" width="5.42578125" customWidth="1"/>
    <col min="13573" max="13573" width="7.140625" customWidth="1"/>
    <col min="13574" max="13574" width="14.140625" customWidth="1"/>
    <col min="13575" max="13575" width="6.85546875" customWidth="1"/>
    <col min="13576" max="13576" width="18.140625" customWidth="1"/>
    <col min="13579" max="13579" width="11" bestFit="1" customWidth="1"/>
    <col min="13826" max="13826" width="47" customWidth="1"/>
    <col min="13827" max="13827" width="6.28515625" customWidth="1"/>
    <col min="13828" max="13828" width="5.42578125" customWidth="1"/>
    <col min="13829" max="13829" width="7.140625" customWidth="1"/>
    <col min="13830" max="13830" width="14.140625" customWidth="1"/>
    <col min="13831" max="13831" width="6.85546875" customWidth="1"/>
    <col min="13832" max="13832" width="18.140625" customWidth="1"/>
    <col min="13835" max="13835" width="11" bestFit="1" customWidth="1"/>
    <col min="14082" max="14082" width="47" customWidth="1"/>
    <col min="14083" max="14083" width="6.28515625" customWidth="1"/>
    <col min="14084" max="14084" width="5.42578125" customWidth="1"/>
    <col min="14085" max="14085" width="7.140625" customWidth="1"/>
    <col min="14086" max="14086" width="14.140625" customWidth="1"/>
    <col min="14087" max="14087" width="6.85546875" customWidth="1"/>
    <col min="14088" max="14088" width="18.140625" customWidth="1"/>
    <col min="14091" max="14091" width="11" bestFit="1" customWidth="1"/>
    <col min="14338" max="14338" width="47" customWidth="1"/>
    <col min="14339" max="14339" width="6.28515625" customWidth="1"/>
    <col min="14340" max="14340" width="5.42578125" customWidth="1"/>
    <col min="14341" max="14341" width="7.140625" customWidth="1"/>
    <col min="14342" max="14342" width="14.140625" customWidth="1"/>
    <col min="14343" max="14343" width="6.85546875" customWidth="1"/>
    <col min="14344" max="14344" width="18.140625" customWidth="1"/>
    <col min="14347" max="14347" width="11" bestFit="1" customWidth="1"/>
    <col min="14594" max="14594" width="47" customWidth="1"/>
    <col min="14595" max="14595" width="6.28515625" customWidth="1"/>
    <col min="14596" max="14596" width="5.42578125" customWidth="1"/>
    <col min="14597" max="14597" width="7.140625" customWidth="1"/>
    <col min="14598" max="14598" width="14.140625" customWidth="1"/>
    <col min="14599" max="14599" width="6.85546875" customWidth="1"/>
    <col min="14600" max="14600" width="18.140625" customWidth="1"/>
    <col min="14603" max="14603" width="11" bestFit="1" customWidth="1"/>
    <col min="14850" max="14850" width="47" customWidth="1"/>
    <col min="14851" max="14851" width="6.28515625" customWidth="1"/>
    <col min="14852" max="14852" width="5.42578125" customWidth="1"/>
    <col min="14853" max="14853" width="7.140625" customWidth="1"/>
    <col min="14854" max="14854" width="14.140625" customWidth="1"/>
    <col min="14855" max="14855" width="6.85546875" customWidth="1"/>
    <col min="14856" max="14856" width="18.140625" customWidth="1"/>
    <col min="14859" max="14859" width="11" bestFit="1" customWidth="1"/>
    <col min="15106" max="15106" width="47" customWidth="1"/>
    <col min="15107" max="15107" width="6.28515625" customWidth="1"/>
    <col min="15108" max="15108" width="5.42578125" customWidth="1"/>
    <col min="15109" max="15109" width="7.140625" customWidth="1"/>
    <col min="15110" max="15110" width="14.140625" customWidth="1"/>
    <col min="15111" max="15111" width="6.85546875" customWidth="1"/>
    <col min="15112" max="15112" width="18.140625" customWidth="1"/>
    <col min="15115" max="15115" width="11" bestFit="1" customWidth="1"/>
    <col min="15362" max="15362" width="47" customWidth="1"/>
    <col min="15363" max="15363" width="6.28515625" customWidth="1"/>
    <col min="15364" max="15364" width="5.42578125" customWidth="1"/>
    <col min="15365" max="15365" width="7.140625" customWidth="1"/>
    <col min="15366" max="15366" width="14.140625" customWidth="1"/>
    <col min="15367" max="15367" width="6.85546875" customWidth="1"/>
    <col min="15368" max="15368" width="18.140625" customWidth="1"/>
    <col min="15371" max="15371" width="11" bestFit="1" customWidth="1"/>
    <col min="15618" max="15618" width="47" customWidth="1"/>
    <col min="15619" max="15619" width="6.28515625" customWidth="1"/>
    <col min="15620" max="15620" width="5.42578125" customWidth="1"/>
    <col min="15621" max="15621" width="7.140625" customWidth="1"/>
    <col min="15622" max="15622" width="14.140625" customWidth="1"/>
    <col min="15623" max="15623" width="6.85546875" customWidth="1"/>
    <col min="15624" max="15624" width="18.140625" customWidth="1"/>
    <col min="15627" max="15627" width="11" bestFit="1" customWidth="1"/>
    <col min="15874" max="15874" width="47" customWidth="1"/>
    <col min="15875" max="15875" width="6.28515625" customWidth="1"/>
    <col min="15876" max="15876" width="5.42578125" customWidth="1"/>
    <col min="15877" max="15877" width="7.140625" customWidth="1"/>
    <col min="15878" max="15878" width="14.140625" customWidth="1"/>
    <col min="15879" max="15879" width="6.85546875" customWidth="1"/>
    <col min="15880" max="15880" width="18.140625" customWidth="1"/>
    <col min="15883" max="15883" width="11" bestFit="1" customWidth="1"/>
    <col min="16130" max="16130" width="47" customWidth="1"/>
    <col min="16131" max="16131" width="6.28515625" customWidth="1"/>
    <col min="16132" max="16132" width="5.42578125" customWidth="1"/>
    <col min="16133" max="16133" width="7.140625" customWidth="1"/>
    <col min="16134" max="16134" width="14.140625" customWidth="1"/>
    <col min="16135" max="16135" width="6.85546875" customWidth="1"/>
    <col min="16136" max="16136" width="18.140625" customWidth="1"/>
    <col min="16139" max="16139" width="11" bestFit="1" customWidth="1"/>
  </cols>
  <sheetData>
    <row r="1" spans="1:12" ht="66.75" customHeight="1" x14ac:dyDescent="0.25">
      <c r="D1" s="95" t="s">
        <v>135</v>
      </c>
      <c r="E1" s="95"/>
      <c r="F1" s="95"/>
      <c r="G1" s="95"/>
      <c r="H1" s="95"/>
      <c r="I1" s="95"/>
    </row>
    <row r="2" spans="1:12" ht="16.5" customHeight="1" x14ac:dyDescent="0.25">
      <c r="D2" s="53"/>
      <c r="E2" s="53"/>
      <c r="F2" s="53"/>
      <c r="G2" s="95" t="s">
        <v>105</v>
      </c>
      <c r="H2" s="95"/>
      <c r="I2" s="95"/>
    </row>
    <row r="3" spans="1:12" ht="87" customHeight="1" x14ac:dyDescent="0.25">
      <c r="A3" s="94" t="s">
        <v>127</v>
      </c>
      <c r="B3" s="94"/>
      <c r="C3" s="94"/>
      <c r="D3" s="94"/>
      <c r="E3" s="94"/>
      <c r="F3" s="94"/>
      <c r="G3" s="94"/>
      <c r="H3" s="94"/>
      <c r="I3" s="94"/>
    </row>
    <row r="4" spans="1:12" ht="41.25" customHeight="1" x14ac:dyDescent="0.25">
      <c r="A4" s="45" t="s">
        <v>1</v>
      </c>
      <c r="B4" s="45" t="s">
        <v>101</v>
      </c>
      <c r="C4" s="45" t="s">
        <v>102</v>
      </c>
      <c r="D4" s="45" t="s">
        <v>103</v>
      </c>
      <c r="E4" s="45" t="s">
        <v>23</v>
      </c>
      <c r="F4" s="45" t="s">
        <v>24</v>
      </c>
      <c r="G4" s="46" t="s">
        <v>104</v>
      </c>
      <c r="H4" s="46" t="s">
        <v>121</v>
      </c>
      <c r="I4" s="46" t="s">
        <v>128</v>
      </c>
    </row>
    <row r="5" spans="1:12" s="6" customFormat="1" x14ac:dyDescent="0.25">
      <c r="A5" s="2">
        <v>1</v>
      </c>
      <c r="B5" s="3" t="s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47">
        <v>8</v>
      </c>
      <c r="I5" s="93">
        <v>9</v>
      </c>
      <c r="J5"/>
    </row>
    <row r="6" spans="1:12" ht="28.5" x14ac:dyDescent="0.25">
      <c r="A6" s="44" t="s">
        <v>100</v>
      </c>
      <c r="B6" s="7" t="s">
        <v>25</v>
      </c>
      <c r="C6" s="8" t="s">
        <v>3</v>
      </c>
      <c r="D6" s="7" t="s">
        <v>26</v>
      </c>
      <c r="E6" s="7"/>
      <c r="F6" s="9"/>
      <c r="G6" s="38">
        <v>24593</v>
      </c>
      <c r="H6" s="38">
        <v>24593</v>
      </c>
      <c r="I6" s="38">
        <v>24593.1</v>
      </c>
      <c r="J6" s="6"/>
    </row>
    <row r="7" spans="1:12" ht="40.5" x14ac:dyDescent="0.25">
      <c r="A7" s="10" t="s">
        <v>27</v>
      </c>
      <c r="B7" s="11" t="s">
        <v>25</v>
      </c>
      <c r="C7" s="12" t="s">
        <v>3</v>
      </c>
      <c r="D7" s="11" t="s">
        <v>4</v>
      </c>
      <c r="E7" s="13"/>
      <c r="F7" s="14"/>
      <c r="G7" s="43">
        <f>SUM(G8)</f>
        <v>1498</v>
      </c>
      <c r="H7" s="43">
        <f t="shared" ref="H7:I7" si="0">SUM(H8)</f>
        <v>1498</v>
      </c>
      <c r="I7" s="40">
        <f t="shared" si="0"/>
        <v>1498</v>
      </c>
    </row>
    <row r="8" spans="1:12" ht="25.5" x14ac:dyDescent="0.25">
      <c r="A8" s="15" t="s">
        <v>28</v>
      </c>
      <c r="B8" s="7" t="s">
        <v>25</v>
      </c>
      <c r="C8" s="8" t="s">
        <v>3</v>
      </c>
      <c r="D8" s="7" t="s">
        <v>4</v>
      </c>
      <c r="E8" s="58" t="s">
        <v>29</v>
      </c>
      <c r="F8" s="8" t="s">
        <v>30</v>
      </c>
      <c r="G8" s="43">
        <f>SUM(G9:G10)</f>
        <v>1498</v>
      </c>
      <c r="H8" s="43">
        <f t="shared" ref="H8:I8" si="1">SUM(H9:H10)</f>
        <v>1498</v>
      </c>
      <c r="I8" s="40">
        <f t="shared" si="1"/>
        <v>1498</v>
      </c>
    </row>
    <row r="9" spans="1:12" ht="38.25" x14ac:dyDescent="0.25">
      <c r="A9" s="16" t="s">
        <v>31</v>
      </c>
      <c r="B9" s="17"/>
      <c r="C9" s="18" t="s">
        <v>3</v>
      </c>
      <c r="D9" s="17" t="s">
        <v>4</v>
      </c>
      <c r="E9" s="60" t="s">
        <v>29</v>
      </c>
      <c r="F9" s="19">
        <v>120</v>
      </c>
      <c r="G9" s="49">
        <v>1498</v>
      </c>
      <c r="H9" s="49">
        <v>1498</v>
      </c>
      <c r="I9" s="91">
        <v>1498</v>
      </c>
    </row>
    <row r="10" spans="1:12" ht="38.25" x14ac:dyDescent="0.25">
      <c r="A10" s="16" t="s">
        <v>32</v>
      </c>
      <c r="B10" s="17"/>
      <c r="C10" s="18" t="s">
        <v>3</v>
      </c>
      <c r="D10" s="17" t="s">
        <v>4</v>
      </c>
      <c r="E10" s="60" t="s">
        <v>29</v>
      </c>
      <c r="F10" s="19">
        <v>240</v>
      </c>
      <c r="G10" s="50"/>
      <c r="H10" s="50"/>
      <c r="I10" s="92"/>
      <c r="L10" t="s">
        <v>0</v>
      </c>
    </row>
    <row r="11" spans="1:12" ht="38.25" x14ac:dyDescent="0.25">
      <c r="A11" s="83" t="s">
        <v>129</v>
      </c>
      <c r="B11" s="84" t="s">
        <v>25</v>
      </c>
      <c r="C11" s="85" t="s">
        <v>3</v>
      </c>
      <c r="D11" s="84" t="s">
        <v>5</v>
      </c>
      <c r="E11" s="86"/>
      <c r="F11" s="87"/>
      <c r="G11" s="57">
        <v>200</v>
      </c>
      <c r="H11" s="57">
        <v>200</v>
      </c>
      <c r="I11" s="57">
        <v>200</v>
      </c>
    </row>
    <row r="12" spans="1:12" x14ac:dyDescent="0.25">
      <c r="A12" s="88" t="s">
        <v>130</v>
      </c>
      <c r="B12" s="84" t="s">
        <v>25</v>
      </c>
      <c r="C12" s="85" t="s">
        <v>3</v>
      </c>
      <c r="D12" s="84" t="s">
        <v>5</v>
      </c>
      <c r="E12" s="84" t="s">
        <v>131</v>
      </c>
      <c r="F12" s="85" t="s">
        <v>30</v>
      </c>
      <c r="G12" s="57">
        <v>200</v>
      </c>
      <c r="H12" s="57">
        <v>200</v>
      </c>
      <c r="I12" s="57">
        <v>200</v>
      </c>
    </row>
    <row r="13" spans="1:12" ht="38.25" x14ac:dyDescent="0.25">
      <c r="A13" s="89" t="s">
        <v>31</v>
      </c>
      <c r="B13" s="86"/>
      <c r="C13" s="90" t="s">
        <v>3</v>
      </c>
      <c r="D13" s="86" t="s">
        <v>5</v>
      </c>
      <c r="E13" s="86" t="s">
        <v>131</v>
      </c>
      <c r="F13" s="87">
        <v>120</v>
      </c>
      <c r="G13" s="42">
        <v>30</v>
      </c>
      <c r="H13" s="42">
        <v>30</v>
      </c>
      <c r="I13" s="42">
        <v>30</v>
      </c>
    </row>
    <row r="14" spans="1:12" ht="38.25" x14ac:dyDescent="0.25">
      <c r="A14" s="89" t="s">
        <v>132</v>
      </c>
      <c r="B14" s="86"/>
      <c r="C14" s="90" t="s">
        <v>3</v>
      </c>
      <c r="D14" s="86" t="s">
        <v>5</v>
      </c>
      <c r="E14" s="86" t="s">
        <v>131</v>
      </c>
      <c r="F14" s="87">
        <v>240</v>
      </c>
      <c r="G14" s="42">
        <v>170</v>
      </c>
      <c r="H14" s="42">
        <v>170</v>
      </c>
      <c r="I14" s="42">
        <v>170</v>
      </c>
    </row>
    <row r="15" spans="1:12" ht="50.25" customHeight="1" x14ac:dyDescent="0.25">
      <c r="A15" s="20" t="s">
        <v>33</v>
      </c>
      <c r="B15" s="58" t="s">
        <v>25</v>
      </c>
      <c r="C15" s="72" t="s">
        <v>3</v>
      </c>
      <c r="D15" s="59" t="s">
        <v>6</v>
      </c>
      <c r="E15" s="59"/>
      <c r="F15" s="21"/>
      <c r="G15" s="43">
        <v>17260</v>
      </c>
      <c r="H15" s="43">
        <v>17260</v>
      </c>
      <c r="I15" s="40">
        <v>17260</v>
      </c>
    </row>
    <row r="16" spans="1:12" ht="18.75" customHeight="1" x14ac:dyDescent="0.25">
      <c r="A16" s="15" t="s">
        <v>93</v>
      </c>
      <c r="B16" s="58" t="s">
        <v>25</v>
      </c>
      <c r="C16" s="73" t="s">
        <v>3</v>
      </c>
      <c r="D16" s="58" t="s">
        <v>6</v>
      </c>
      <c r="E16" s="58" t="s">
        <v>34</v>
      </c>
      <c r="F16" s="8" t="s">
        <v>30</v>
      </c>
      <c r="G16" s="43">
        <f>SUM(G17:G19)</f>
        <v>16448</v>
      </c>
      <c r="H16" s="43">
        <f>SUM(H17:H19)</f>
        <v>16448</v>
      </c>
      <c r="I16" s="40">
        <f t="shared" ref="I16" si="2">SUM(I17:I19)</f>
        <v>16448</v>
      </c>
    </row>
    <row r="17" spans="1:11" ht="38.25" x14ac:dyDescent="0.25">
      <c r="A17" s="16" t="s">
        <v>31</v>
      </c>
      <c r="B17" s="60"/>
      <c r="C17" s="74" t="s">
        <v>3</v>
      </c>
      <c r="D17" s="60" t="s">
        <v>6</v>
      </c>
      <c r="E17" s="60" t="s">
        <v>34</v>
      </c>
      <c r="F17" s="19">
        <v>120</v>
      </c>
      <c r="G17" s="51">
        <v>11913</v>
      </c>
      <c r="H17" s="51">
        <v>11913</v>
      </c>
      <c r="I17" s="41">
        <v>11913</v>
      </c>
    </row>
    <row r="18" spans="1:11" ht="38.25" x14ac:dyDescent="0.25">
      <c r="A18" s="16" t="s">
        <v>32</v>
      </c>
      <c r="B18" s="60"/>
      <c r="C18" s="74" t="s">
        <v>3</v>
      </c>
      <c r="D18" s="60" t="s">
        <v>6</v>
      </c>
      <c r="E18" s="60" t="s">
        <v>34</v>
      </c>
      <c r="F18" s="19">
        <v>240</v>
      </c>
      <c r="G18" s="51">
        <v>3545</v>
      </c>
      <c r="H18" s="51">
        <v>3545</v>
      </c>
      <c r="I18" s="41">
        <v>3545</v>
      </c>
    </row>
    <row r="19" spans="1:11" ht="38.25" x14ac:dyDescent="0.25">
      <c r="A19" s="16" t="s">
        <v>35</v>
      </c>
      <c r="B19" s="60"/>
      <c r="C19" s="74" t="s">
        <v>3</v>
      </c>
      <c r="D19" s="60" t="s">
        <v>6</v>
      </c>
      <c r="E19" s="60" t="s">
        <v>34</v>
      </c>
      <c r="F19" s="19">
        <v>850</v>
      </c>
      <c r="G19" s="51">
        <v>990</v>
      </c>
      <c r="H19" s="51">
        <v>990</v>
      </c>
      <c r="I19" s="41">
        <v>990</v>
      </c>
    </row>
    <row r="20" spans="1:11" ht="63.75" x14ac:dyDescent="0.25">
      <c r="A20" s="15" t="s">
        <v>36</v>
      </c>
      <c r="B20" s="58" t="s">
        <v>25</v>
      </c>
      <c r="C20" s="73" t="s">
        <v>3</v>
      </c>
      <c r="D20" s="58" t="s">
        <v>6</v>
      </c>
      <c r="E20" s="61" t="s">
        <v>37</v>
      </c>
      <c r="F20" s="8" t="s">
        <v>30</v>
      </c>
      <c r="G20" s="43">
        <f>SUM(G21:G22)</f>
        <v>406</v>
      </c>
      <c r="H20" s="43">
        <f>SUM(H21:H22)</f>
        <v>406</v>
      </c>
      <c r="I20" s="40">
        <f t="shared" ref="I20" si="3">SUM(I21:I22)</f>
        <v>406</v>
      </c>
    </row>
    <row r="21" spans="1:11" ht="38.25" x14ac:dyDescent="0.25">
      <c r="A21" s="16" t="s">
        <v>31</v>
      </c>
      <c r="B21" s="60"/>
      <c r="C21" s="74" t="s">
        <v>3</v>
      </c>
      <c r="D21" s="60" t="s">
        <v>6</v>
      </c>
      <c r="E21" s="62" t="s">
        <v>37</v>
      </c>
      <c r="F21" s="19">
        <v>120</v>
      </c>
      <c r="G21" s="51">
        <v>370</v>
      </c>
      <c r="H21" s="51">
        <v>370</v>
      </c>
      <c r="I21" s="41">
        <v>370</v>
      </c>
      <c r="K21" t="s">
        <v>0</v>
      </c>
    </row>
    <row r="22" spans="1:11" ht="29.25" customHeight="1" x14ac:dyDescent="0.25">
      <c r="A22" s="16" t="s">
        <v>32</v>
      </c>
      <c r="B22" s="60"/>
      <c r="C22" s="74" t="s">
        <v>3</v>
      </c>
      <c r="D22" s="60" t="s">
        <v>6</v>
      </c>
      <c r="E22" s="62" t="s">
        <v>37</v>
      </c>
      <c r="F22" s="19">
        <v>240</v>
      </c>
      <c r="G22" s="51">
        <v>36</v>
      </c>
      <c r="H22" s="51">
        <v>36</v>
      </c>
      <c r="I22" s="41">
        <v>36</v>
      </c>
    </row>
    <row r="23" spans="1:11" ht="57" customHeight="1" x14ac:dyDescent="0.25">
      <c r="A23" s="15" t="s">
        <v>38</v>
      </c>
      <c r="B23" s="58" t="s">
        <v>25</v>
      </c>
      <c r="C23" s="73" t="s">
        <v>3</v>
      </c>
      <c r="D23" s="58" t="s">
        <v>6</v>
      </c>
      <c r="E23" s="61" t="s">
        <v>39</v>
      </c>
      <c r="F23" s="8" t="s">
        <v>30</v>
      </c>
      <c r="G23" s="43">
        <f>SUM(G24:G25)</f>
        <v>406</v>
      </c>
      <c r="H23" s="43">
        <f>SUM(H24:H25)</f>
        <v>406</v>
      </c>
      <c r="I23" s="40">
        <v>406</v>
      </c>
    </row>
    <row r="24" spans="1:11" ht="38.25" x14ac:dyDescent="0.25">
      <c r="A24" s="16" t="s">
        <v>31</v>
      </c>
      <c r="B24" s="60"/>
      <c r="C24" s="74" t="s">
        <v>3</v>
      </c>
      <c r="D24" s="60" t="s">
        <v>6</v>
      </c>
      <c r="E24" s="62" t="s">
        <v>39</v>
      </c>
      <c r="F24" s="19">
        <v>120</v>
      </c>
      <c r="G24" s="51">
        <v>358</v>
      </c>
      <c r="H24" s="51">
        <v>358</v>
      </c>
      <c r="I24" s="41">
        <v>358</v>
      </c>
    </row>
    <row r="25" spans="1:11" ht="30" customHeight="1" x14ac:dyDescent="0.25">
      <c r="A25" s="16" t="s">
        <v>32</v>
      </c>
      <c r="B25" s="60"/>
      <c r="C25" s="74" t="s">
        <v>3</v>
      </c>
      <c r="D25" s="60" t="s">
        <v>6</v>
      </c>
      <c r="E25" s="62" t="s">
        <v>39</v>
      </c>
      <c r="F25" s="19">
        <v>240</v>
      </c>
      <c r="G25" s="51">
        <v>48</v>
      </c>
      <c r="H25" s="51">
        <v>48</v>
      </c>
      <c r="I25" s="41">
        <v>48</v>
      </c>
    </row>
    <row r="26" spans="1:11" ht="57.75" customHeight="1" x14ac:dyDescent="0.25">
      <c r="A26" s="1" t="s">
        <v>124</v>
      </c>
      <c r="B26" s="60" t="s">
        <v>25</v>
      </c>
      <c r="C26" s="74" t="s">
        <v>3</v>
      </c>
      <c r="D26" s="60" t="s">
        <v>107</v>
      </c>
      <c r="E26" s="62" t="s">
        <v>125</v>
      </c>
      <c r="F26" s="19">
        <v>0</v>
      </c>
      <c r="G26" s="43">
        <v>1</v>
      </c>
      <c r="H26" s="51">
        <v>1</v>
      </c>
      <c r="I26" s="41">
        <v>1.1000000000000001</v>
      </c>
    </row>
    <row r="27" spans="1:11" ht="30" customHeight="1" x14ac:dyDescent="0.25">
      <c r="A27" s="16" t="s">
        <v>32</v>
      </c>
      <c r="B27" s="60"/>
      <c r="C27" s="74" t="s">
        <v>3</v>
      </c>
      <c r="D27" s="60" t="s">
        <v>107</v>
      </c>
      <c r="E27" s="62" t="s">
        <v>125</v>
      </c>
      <c r="F27" s="19">
        <v>240</v>
      </c>
      <c r="G27" s="51">
        <v>1</v>
      </c>
      <c r="H27" s="51">
        <v>1</v>
      </c>
      <c r="I27" s="41">
        <v>1.1000000000000001</v>
      </c>
    </row>
    <row r="28" spans="1:11" ht="52.5" customHeight="1" x14ac:dyDescent="0.25">
      <c r="A28" s="15" t="s">
        <v>40</v>
      </c>
      <c r="B28" s="58" t="s">
        <v>25</v>
      </c>
      <c r="C28" s="73" t="s">
        <v>3</v>
      </c>
      <c r="D28" s="58" t="s">
        <v>11</v>
      </c>
      <c r="E28" s="61" t="s">
        <v>41</v>
      </c>
      <c r="F28" s="8" t="s">
        <v>30</v>
      </c>
      <c r="G28" s="43">
        <f>SUM(G29:G30)</f>
        <v>168</v>
      </c>
      <c r="H28" s="40">
        <v>168</v>
      </c>
      <c r="I28" s="40">
        <v>168</v>
      </c>
    </row>
    <row r="29" spans="1:11" ht="38.25" x14ac:dyDescent="0.25">
      <c r="A29" s="16" t="s">
        <v>31</v>
      </c>
      <c r="B29" s="60"/>
      <c r="C29" s="74" t="s">
        <v>3</v>
      </c>
      <c r="D29" s="60" t="s">
        <v>11</v>
      </c>
      <c r="E29" s="62" t="s">
        <v>41</v>
      </c>
      <c r="F29" s="19">
        <v>120</v>
      </c>
      <c r="G29" s="51">
        <f>'[1]Аппарат свод'!Z17</f>
        <v>0</v>
      </c>
      <c r="H29" s="41"/>
      <c r="I29" s="41"/>
    </row>
    <row r="30" spans="1:11" ht="38.25" x14ac:dyDescent="0.25">
      <c r="A30" s="16" t="s">
        <v>32</v>
      </c>
      <c r="B30" s="60"/>
      <c r="C30" s="74" t="s">
        <v>3</v>
      </c>
      <c r="D30" s="60" t="s">
        <v>11</v>
      </c>
      <c r="E30" s="62" t="s">
        <v>41</v>
      </c>
      <c r="F30" s="19">
        <v>240</v>
      </c>
      <c r="G30" s="51">
        <v>168</v>
      </c>
      <c r="H30" s="41">
        <v>168</v>
      </c>
      <c r="I30" s="41">
        <v>168</v>
      </c>
    </row>
    <row r="31" spans="1:11" ht="40.5" x14ac:dyDescent="0.25">
      <c r="A31" s="10" t="s">
        <v>42</v>
      </c>
      <c r="B31" s="65"/>
      <c r="C31" s="72" t="s">
        <v>3</v>
      </c>
      <c r="D31" s="59" t="s">
        <v>7</v>
      </c>
      <c r="E31" s="59"/>
      <c r="F31" s="21"/>
      <c r="G31" s="43">
        <f>SUM(G32,G37)</f>
        <v>3466</v>
      </c>
      <c r="H31" s="43">
        <f t="shared" ref="H31:I31" si="4">SUM(H32,H37)</f>
        <v>3466</v>
      </c>
      <c r="I31" s="40">
        <f t="shared" si="4"/>
        <v>3466</v>
      </c>
    </row>
    <row r="32" spans="1:11" ht="25.5" x14ac:dyDescent="0.25">
      <c r="A32" s="15" t="s">
        <v>94</v>
      </c>
      <c r="B32" s="58" t="s">
        <v>43</v>
      </c>
      <c r="C32" s="73" t="s">
        <v>3</v>
      </c>
      <c r="D32" s="58" t="s">
        <v>7</v>
      </c>
      <c r="E32" s="58" t="s">
        <v>34</v>
      </c>
      <c r="F32" s="8" t="s">
        <v>30</v>
      </c>
      <c r="G32" s="43">
        <f>SUM(G33:G36)</f>
        <v>2791</v>
      </c>
      <c r="H32" s="43">
        <f t="shared" ref="H32:I32" si="5">SUM(H33:H36)</f>
        <v>2791</v>
      </c>
      <c r="I32" s="40">
        <f t="shared" si="5"/>
        <v>2791</v>
      </c>
    </row>
    <row r="33" spans="1:9" ht="38.25" x14ac:dyDescent="0.25">
      <c r="A33" s="16" t="s">
        <v>31</v>
      </c>
      <c r="B33" s="60"/>
      <c r="C33" s="74" t="s">
        <v>3</v>
      </c>
      <c r="D33" s="60" t="s">
        <v>7</v>
      </c>
      <c r="E33" s="60" t="s">
        <v>34</v>
      </c>
      <c r="F33" s="19">
        <v>120</v>
      </c>
      <c r="G33" s="51">
        <v>2451</v>
      </c>
      <c r="H33" s="51">
        <v>2451</v>
      </c>
      <c r="I33" s="51">
        <v>2451</v>
      </c>
    </row>
    <row r="34" spans="1:9" ht="38.25" x14ac:dyDescent="0.25">
      <c r="A34" s="16" t="s">
        <v>32</v>
      </c>
      <c r="B34" s="60"/>
      <c r="C34" s="74" t="s">
        <v>3</v>
      </c>
      <c r="D34" s="60" t="s">
        <v>7</v>
      </c>
      <c r="E34" s="60" t="s">
        <v>34</v>
      </c>
      <c r="F34" s="19">
        <v>240</v>
      </c>
      <c r="G34" s="51">
        <v>330</v>
      </c>
      <c r="H34" s="51">
        <v>330</v>
      </c>
      <c r="I34" s="51">
        <v>330</v>
      </c>
    </row>
    <row r="35" spans="1:9" ht="51" x14ac:dyDescent="0.25">
      <c r="A35" s="16" t="s">
        <v>106</v>
      </c>
      <c r="B35" s="60"/>
      <c r="C35" s="74" t="s">
        <v>3</v>
      </c>
      <c r="D35" s="60" t="s">
        <v>7</v>
      </c>
      <c r="E35" s="60" t="s">
        <v>34</v>
      </c>
      <c r="F35" s="19">
        <v>320</v>
      </c>
      <c r="G35" s="51"/>
      <c r="H35" s="51"/>
      <c r="I35" s="41"/>
    </row>
    <row r="36" spans="1:9" ht="38.25" x14ac:dyDescent="0.25">
      <c r="A36" s="16" t="s">
        <v>35</v>
      </c>
      <c r="B36" s="60"/>
      <c r="C36" s="74" t="s">
        <v>3</v>
      </c>
      <c r="D36" s="60" t="s">
        <v>7</v>
      </c>
      <c r="E36" s="60" t="s">
        <v>34</v>
      </c>
      <c r="F36" s="19">
        <v>850</v>
      </c>
      <c r="G36" s="51">
        <v>10</v>
      </c>
      <c r="H36" s="51">
        <v>10</v>
      </c>
      <c r="I36" s="41">
        <v>10</v>
      </c>
    </row>
    <row r="37" spans="1:9" ht="25.5" x14ac:dyDescent="0.25">
      <c r="A37" s="15" t="s">
        <v>95</v>
      </c>
      <c r="B37" s="58" t="s">
        <v>25</v>
      </c>
      <c r="C37" s="73" t="s">
        <v>3</v>
      </c>
      <c r="D37" s="58" t="s">
        <v>7</v>
      </c>
      <c r="E37" s="58" t="s">
        <v>44</v>
      </c>
      <c r="F37" s="8" t="s">
        <v>30</v>
      </c>
      <c r="G37" s="43">
        <f>SUM(G38:G39)</f>
        <v>675</v>
      </c>
      <c r="H37" s="43">
        <f t="shared" ref="H37:I37" si="6">SUM(H38:H39)</f>
        <v>675</v>
      </c>
      <c r="I37" s="40">
        <f t="shared" si="6"/>
        <v>675</v>
      </c>
    </row>
    <row r="38" spans="1:9" ht="38.25" x14ac:dyDescent="0.25">
      <c r="A38" s="16" t="s">
        <v>31</v>
      </c>
      <c r="B38" s="60"/>
      <c r="C38" s="74" t="s">
        <v>3</v>
      </c>
      <c r="D38" s="60" t="s">
        <v>7</v>
      </c>
      <c r="E38" s="60" t="s">
        <v>44</v>
      </c>
      <c r="F38" s="19">
        <v>120</v>
      </c>
      <c r="G38" s="51">
        <v>675</v>
      </c>
      <c r="H38" s="51">
        <v>675</v>
      </c>
      <c r="I38" s="51">
        <v>675</v>
      </c>
    </row>
    <row r="39" spans="1:9" ht="38.25" x14ac:dyDescent="0.25">
      <c r="A39" s="16" t="s">
        <v>32</v>
      </c>
      <c r="B39" s="60"/>
      <c r="C39" s="74" t="s">
        <v>3</v>
      </c>
      <c r="D39" s="60" t="s">
        <v>7</v>
      </c>
      <c r="E39" s="60" t="s">
        <v>44</v>
      </c>
      <c r="F39" s="19">
        <v>240</v>
      </c>
      <c r="G39" s="51"/>
      <c r="H39" s="51"/>
      <c r="I39" s="41"/>
    </row>
    <row r="40" spans="1:9" x14ac:dyDescent="0.25">
      <c r="A40" s="10" t="s">
        <v>9</v>
      </c>
      <c r="B40" s="65" t="s">
        <v>25</v>
      </c>
      <c r="C40" s="72" t="s">
        <v>3</v>
      </c>
      <c r="D40" s="59" t="s">
        <v>10</v>
      </c>
      <c r="E40" s="58" t="s">
        <v>45</v>
      </c>
      <c r="F40" s="8" t="s">
        <v>30</v>
      </c>
      <c r="G40" s="43">
        <v>2000</v>
      </c>
      <c r="H40" s="43">
        <v>2000</v>
      </c>
      <c r="I40" s="40">
        <v>2000</v>
      </c>
    </row>
    <row r="41" spans="1:9" ht="25.5" x14ac:dyDescent="0.25">
      <c r="A41" s="16" t="s">
        <v>46</v>
      </c>
      <c r="B41" s="60"/>
      <c r="C41" s="74" t="s">
        <v>3</v>
      </c>
      <c r="D41" s="60" t="s">
        <v>10</v>
      </c>
      <c r="E41" s="60" t="s">
        <v>45</v>
      </c>
      <c r="F41" s="19"/>
      <c r="G41" s="51">
        <v>2000</v>
      </c>
      <c r="H41" s="51">
        <v>2000</v>
      </c>
      <c r="I41" s="41">
        <v>2000</v>
      </c>
    </row>
    <row r="42" spans="1:9" x14ac:dyDescent="0.25">
      <c r="A42" s="16" t="s">
        <v>47</v>
      </c>
      <c r="B42" s="60"/>
      <c r="C42" s="74" t="s">
        <v>3</v>
      </c>
      <c r="D42" s="60" t="s">
        <v>10</v>
      </c>
      <c r="E42" s="60" t="s">
        <v>45</v>
      </c>
      <c r="F42" s="19">
        <v>870</v>
      </c>
      <c r="G42" s="51">
        <v>2000</v>
      </c>
      <c r="H42" s="51">
        <v>2000</v>
      </c>
      <c r="I42" s="41">
        <v>2000</v>
      </c>
    </row>
    <row r="43" spans="1:9" ht="25.5" x14ac:dyDescent="0.25">
      <c r="A43" s="1" t="s">
        <v>133</v>
      </c>
      <c r="B43" s="58" t="s">
        <v>25</v>
      </c>
      <c r="C43" s="73" t="s">
        <v>4</v>
      </c>
      <c r="D43" s="58" t="s">
        <v>26</v>
      </c>
      <c r="E43" s="58"/>
      <c r="F43" s="19"/>
      <c r="G43" s="43">
        <v>1453</v>
      </c>
      <c r="H43" s="43">
        <v>1453</v>
      </c>
      <c r="I43" s="40">
        <v>1453</v>
      </c>
    </row>
    <row r="44" spans="1:9" ht="38.25" x14ac:dyDescent="0.25">
      <c r="A44" s="1" t="s">
        <v>134</v>
      </c>
      <c r="B44" s="60" t="s">
        <v>25</v>
      </c>
      <c r="C44" s="74" t="s">
        <v>4</v>
      </c>
      <c r="D44" s="60" t="s">
        <v>5</v>
      </c>
      <c r="E44" s="60" t="s">
        <v>91</v>
      </c>
      <c r="F44" s="19">
        <v>530</v>
      </c>
      <c r="G44" s="51">
        <v>1453</v>
      </c>
      <c r="H44" s="51">
        <v>1453</v>
      </c>
      <c r="I44" s="41">
        <v>1453</v>
      </c>
    </row>
    <row r="45" spans="1:9" ht="51" x14ac:dyDescent="0.25">
      <c r="A45" s="1" t="s">
        <v>12</v>
      </c>
      <c r="B45" s="58" t="s">
        <v>25</v>
      </c>
      <c r="C45" s="73" t="s">
        <v>5</v>
      </c>
      <c r="D45" s="58" t="s">
        <v>26</v>
      </c>
      <c r="E45" s="58"/>
      <c r="F45" s="9"/>
      <c r="G45" s="43">
        <v>2296.9</v>
      </c>
      <c r="H45" s="43">
        <v>2325.3000000000002</v>
      </c>
      <c r="I45" s="40">
        <v>2005.3</v>
      </c>
    </row>
    <row r="46" spans="1:9" ht="38.25" x14ac:dyDescent="0.25">
      <c r="A46" s="15" t="s">
        <v>48</v>
      </c>
      <c r="B46" s="58" t="s">
        <v>25</v>
      </c>
      <c r="C46" s="73" t="s">
        <v>5</v>
      </c>
      <c r="D46" s="58" t="s">
        <v>6</v>
      </c>
      <c r="E46" s="61" t="s">
        <v>49</v>
      </c>
      <c r="F46" s="18" t="s">
        <v>30</v>
      </c>
      <c r="G46" s="43">
        <f>SUM(G47:G48)</f>
        <v>916.9</v>
      </c>
      <c r="H46" s="43">
        <f t="shared" ref="H46:I46" si="7">SUM(H47:H48)</f>
        <v>945.3</v>
      </c>
      <c r="I46" s="40">
        <f t="shared" si="7"/>
        <v>625.29999999999995</v>
      </c>
    </row>
    <row r="47" spans="1:9" ht="38.25" x14ac:dyDescent="0.25">
      <c r="A47" s="16" t="s">
        <v>31</v>
      </c>
      <c r="B47" s="60"/>
      <c r="C47" s="74" t="s">
        <v>5</v>
      </c>
      <c r="D47" s="60" t="s">
        <v>6</v>
      </c>
      <c r="E47" s="63" t="s">
        <v>49</v>
      </c>
      <c r="F47" s="19">
        <v>120</v>
      </c>
      <c r="G47" s="51">
        <v>488</v>
      </c>
      <c r="H47" s="51">
        <v>488</v>
      </c>
      <c r="I47" s="41">
        <v>488</v>
      </c>
    </row>
    <row r="48" spans="1:9" ht="38.25" x14ac:dyDescent="0.25">
      <c r="A48" s="16" t="s">
        <v>32</v>
      </c>
      <c r="B48" s="60"/>
      <c r="C48" s="74" t="s">
        <v>5</v>
      </c>
      <c r="D48" s="60" t="s">
        <v>6</v>
      </c>
      <c r="E48" s="63" t="s">
        <v>49</v>
      </c>
      <c r="F48" s="19">
        <v>240</v>
      </c>
      <c r="G48" s="51">
        <v>428.9</v>
      </c>
      <c r="H48" s="51">
        <v>457.3</v>
      </c>
      <c r="I48" s="41">
        <v>137.30000000000001</v>
      </c>
    </row>
    <row r="49" spans="1:13" ht="25.5" x14ac:dyDescent="0.25">
      <c r="A49" s="1" t="s">
        <v>96</v>
      </c>
      <c r="B49" s="60"/>
      <c r="C49" s="73" t="s">
        <v>5</v>
      </c>
      <c r="D49" s="58" t="s">
        <v>13</v>
      </c>
      <c r="E49" s="60"/>
      <c r="F49" s="19">
        <v>0</v>
      </c>
      <c r="G49" s="43">
        <f>SUM(G50:G51)</f>
        <v>1380</v>
      </c>
      <c r="H49" s="43">
        <f t="shared" ref="H49:I49" si="8">SUM(H50:H51)</f>
        <v>1380</v>
      </c>
      <c r="I49" s="40">
        <f t="shared" si="8"/>
        <v>1380</v>
      </c>
    </row>
    <row r="50" spans="1:13" ht="38.25" x14ac:dyDescent="0.25">
      <c r="A50" s="16" t="s">
        <v>31</v>
      </c>
      <c r="B50" s="60"/>
      <c r="C50" s="73" t="s">
        <v>5</v>
      </c>
      <c r="D50" s="58" t="s">
        <v>13</v>
      </c>
      <c r="E50" s="58" t="s">
        <v>50</v>
      </c>
      <c r="F50" s="19">
        <v>110</v>
      </c>
      <c r="G50" s="51">
        <v>1304</v>
      </c>
      <c r="H50" s="51">
        <v>1304</v>
      </c>
      <c r="I50" s="41">
        <v>1304</v>
      </c>
    </row>
    <row r="51" spans="1:13" ht="38.25" x14ac:dyDescent="0.25">
      <c r="A51" s="16" t="s">
        <v>32</v>
      </c>
      <c r="B51" s="60"/>
      <c r="C51" s="74" t="s">
        <v>5</v>
      </c>
      <c r="D51" s="60" t="s">
        <v>13</v>
      </c>
      <c r="E51" s="60" t="s">
        <v>50</v>
      </c>
      <c r="F51" s="19">
        <v>240</v>
      </c>
      <c r="G51" s="51">
        <v>76</v>
      </c>
      <c r="H51" s="51">
        <v>76</v>
      </c>
      <c r="I51" s="41">
        <v>76</v>
      </c>
    </row>
    <row r="52" spans="1:13" ht="31.5" x14ac:dyDescent="0.25">
      <c r="A52" s="39" t="s">
        <v>51</v>
      </c>
      <c r="B52" s="60"/>
      <c r="C52" s="73" t="s">
        <v>6</v>
      </c>
      <c r="D52" s="58" t="s">
        <v>26</v>
      </c>
      <c r="E52" s="58"/>
      <c r="F52" s="9"/>
      <c r="G52" s="43">
        <v>5759.5</v>
      </c>
      <c r="H52" s="43">
        <v>5900</v>
      </c>
      <c r="I52" s="40">
        <v>5950</v>
      </c>
      <c r="M52" t="s">
        <v>0</v>
      </c>
    </row>
    <row r="53" spans="1:13" x14ac:dyDescent="0.25">
      <c r="A53" s="23" t="s">
        <v>52</v>
      </c>
      <c r="B53" s="60" t="s">
        <v>25</v>
      </c>
      <c r="C53" s="73" t="s">
        <v>6</v>
      </c>
      <c r="D53" s="58" t="s">
        <v>13</v>
      </c>
      <c r="E53" s="58"/>
      <c r="F53" s="18" t="s">
        <v>30</v>
      </c>
      <c r="G53" s="43">
        <v>5759.5</v>
      </c>
      <c r="H53" s="43">
        <v>5900</v>
      </c>
      <c r="I53" s="40">
        <v>5950</v>
      </c>
    </row>
    <row r="54" spans="1:13" ht="63.75" x14ac:dyDescent="0.25">
      <c r="A54" s="24" t="s">
        <v>53</v>
      </c>
      <c r="B54" s="60"/>
      <c r="C54" s="74" t="s">
        <v>6</v>
      </c>
      <c r="D54" s="60" t="s">
        <v>13</v>
      </c>
      <c r="E54" s="58" t="s">
        <v>54</v>
      </c>
      <c r="F54" s="19">
        <v>414</v>
      </c>
      <c r="G54" s="43">
        <f>'[1]Автоакц расш №2 к прил 8'!E33</f>
        <v>0</v>
      </c>
      <c r="H54" s="43"/>
      <c r="I54" s="40"/>
    </row>
    <row r="55" spans="1:13" ht="51" x14ac:dyDescent="0.25">
      <c r="A55" s="24" t="s">
        <v>55</v>
      </c>
      <c r="B55" s="60"/>
      <c r="C55" s="74" t="s">
        <v>6</v>
      </c>
      <c r="D55" s="60" t="s">
        <v>13</v>
      </c>
      <c r="E55" s="60" t="s">
        <v>54</v>
      </c>
      <c r="F55" s="19">
        <v>240</v>
      </c>
      <c r="G55" s="51">
        <v>5759.5</v>
      </c>
      <c r="H55" s="51">
        <v>5900</v>
      </c>
      <c r="I55" s="41">
        <v>5950</v>
      </c>
    </row>
    <row r="56" spans="1:13" x14ac:dyDescent="0.25">
      <c r="A56" s="10" t="s">
        <v>17</v>
      </c>
      <c r="B56" s="59" t="s">
        <v>25</v>
      </c>
      <c r="C56" s="72" t="s">
        <v>8</v>
      </c>
      <c r="D56" s="59"/>
      <c r="E56" s="59"/>
      <c r="F56" s="21"/>
      <c r="G56" s="43">
        <v>263574</v>
      </c>
      <c r="H56" s="40">
        <v>240069</v>
      </c>
      <c r="I56" s="40">
        <v>240149.9</v>
      </c>
    </row>
    <row r="57" spans="1:13" x14ac:dyDescent="0.25">
      <c r="A57" s="22" t="s">
        <v>57</v>
      </c>
      <c r="B57" s="58" t="s">
        <v>25</v>
      </c>
      <c r="C57" s="73" t="s">
        <v>8</v>
      </c>
      <c r="D57" s="58" t="s">
        <v>3</v>
      </c>
      <c r="E57" s="58" t="s">
        <v>58</v>
      </c>
      <c r="F57" s="8" t="s">
        <v>30</v>
      </c>
      <c r="G57" s="43">
        <f>SUM(G58:G59,G60,G61,G62,G63)</f>
        <v>60507</v>
      </c>
      <c r="H57" s="40">
        <v>49830</v>
      </c>
      <c r="I57" s="40">
        <v>49640</v>
      </c>
    </row>
    <row r="58" spans="1:13" ht="51" x14ac:dyDescent="0.25">
      <c r="A58" s="54" t="s">
        <v>59</v>
      </c>
      <c r="B58" s="62"/>
      <c r="C58" s="75" t="s">
        <v>8</v>
      </c>
      <c r="D58" s="62" t="s">
        <v>3</v>
      </c>
      <c r="E58" s="60" t="s">
        <v>60</v>
      </c>
      <c r="F58" s="18" t="s">
        <v>61</v>
      </c>
      <c r="G58" s="51">
        <v>35469</v>
      </c>
      <c r="H58" s="51">
        <v>34238</v>
      </c>
      <c r="I58" s="41">
        <v>34238</v>
      </c>
    </row>
    <row r="59" spans="1:13" ht="38.25" x14ac:dyDescent="0.25">
      <c r="A59" s="54" t="s">
        <v>32</v>
      </c>
      <c r="B59" s="62"/>
      <c r="C59" s="75" t="s">
        <v>8</v>
      </c>
      <c r="D59" s="62" t="s">
        <v>3</v>
      </c>
      <c r="E59" s="60" t="s">
        <v>60</v>
      </c>
      <c r="F59" s="18" t="s">
        <v>62</v>
      </c>
      <c r="G59" s="51">
        <v>244</v>
      </c>
      <c r="H59" s="51">
        <v>244</v>
      </c>
      <c r="I59" s="41">
        <v>244</v>
      </c>
    </row>
    <row r="60" spans="1:13" ht="38.25" x14ac:dyDescent="0.25">
      <c r="A60" s="16" t="s">
        <v>31</v>
      </c>
      <c r="B60" s="60"/>
      <c r="C60" s="74" t="s">
        <v>8</v>
      </c>
      <c r="D60" s="60" t="s">
        <v>3</v>
      </c>
      <c r="E60" s="60" t="s">
        <v>63</v>
      </c>
      <c r="F60" s="19">
        <v>110</v>
      </c>
      <c r="G60" s="51">
        <v>11874</v>
      </c>
      <c r="H60" s="51">
        <v>11874</v>
      </c>
      <c r="I60" s="41">
        <v>11874</v>
      </c>
    </row>
    <row r="61" spans="1:13" ht="38.25" x14ac:dyDescent="0.25">
      <c r="A61" s="16" t="s">
        <v>32</v>
      </c>
      <c r="B61" s="60"/>
      <c r="C61" s="74" t="s">
        <v>8</v>
      </c>
      <c r="D61" s="60" t="s">
        <v>3</v>
      </c>
      <c r="E61" s="60" t="s">
        <v>63</v>
      </c>
      <c r="F61" s="19">
        <v>240</v>
      </c>
      <c r="G61" s="51">
        <v>12851</v>
      </c>
      <c r="H61" s="51">
        <v>3405</v>
      </c>
      <c r="I61" s="41">
        <v>3215</v>
      </c>
    </row>
    <row r="62" spans="1:13" ht="38.25" x14ac:dyDescent="0.25">
      <c r="A62" s="16" t="s">
        <v>35</v>
      </c>
      <c r="B62" s="60"/>
      <c r="C62" s="74" t="s">
        <v>8</v>
      </c>
      <c r="D62" s="60" t="s">
        <v>3</v>
      </c>
      <c r="E62" s="60" t="s">
        <v>63</v>
      </c>
      <c r="F62" s="19">
        <v>850</v>
      </c>
      <c r="G62" s="51">
        <v>69</v>
      </c>
      <c r="H62" s="51">
        <v>69</v>
      </c>
      <c r="I62" s="41">
        <v>69</v>
      </c>
    </row>
    <row r="63" spans="1:13" ht="76.5" x14ac:dyDescent="0.25">
      <c r="A63" s="16" t="s">
        <v>56</v>
      </c>
      <c r="B63" s="60"/>
      <c r="C63" s="74" t="s">
        <v>8</v>
      </c>
      <c r="D63" s="60" t="s">
        <v>3</v>
      </c>
      <c r="E63" s="60" t="s">
        <v>63</v>
      </c>
      <c r="F63" s="19">
        <v>414</v>
      </c>
      <c r="G63" s="51"/>
      <c r="H63" s="41"/>
      <c r="I63" s="48"/>
    </row>
    <row r="64" spans="1:13" x14ac:dyDescent="0.25">
      <c r="A64" s="10" t="s">
        <v>18</v>
      </c>
      <c r="B64" s="59" t="s">
        <v>25</v>
      </c>
      <c r="C64" s="72" t="s">
        <v>8</v>
      </c>
      <c r="D64" s="59" t="s">
        <v>4</v>
      </c>
      <c r="E64" s="59"/>
      <c r="F64" s="21"/>
      <c r="G64" s="43">
        <v>175360</v>
      </c>
      <c r="H64" s="40">
        <v>162532</v>
      </c>
      <c r="I64" s="40">
        <v>162801.9</v>
      </c>
    </row>
    <row r="65" spans="1:11" ht="27" x14ac:dyDescent="0.25">
      <c r="A65" s="22" t="s">
        <v>138</v>
      </c>
      <c r="B65" s="59" t="s">
        <v>25</v>
      </c>
      <c r="C65" s="72" t="s">
        <v>8</v>
      </c>
      <c r="D65" s="59" t="s">
        <v>4</v>
      </c>
      <c r="E65" s="59" t="s">
        <v>0</v>
      </c>
      <c r="F65" s="21"/>
      <c r="G65" s="43">
        <v>175360</v>
      </c>
      <c r="H65" s="40">
        <v>162532</v>
      </c>
      <c r="I65" s="40">
        <v>162801.9</v>
      </c>
    </row>
    <row r="66" spans="1:11" ht="51" x14ac:dyDescent="0.25">
      <c r="A66" s="54" t="s">
        <v>59</v>
      </c>
      <c r="B66" s="62"/>
      <c r="C66" s="75" t="s">
        <v>8</v>
      </c>
      <c r="D66" s="62" t="s">
        <v>4</v>
      </c>
      <c r="E66" s="64" t="s">
        <v>64</v>
      </c>
      <c r="F66" s="55">
        <v>110</v>
      </c>
      <c r="G66" s="52">
        <v>157107</v>
      </c>
      <c r="H66" s="52">
        <v>152923</v>
      </c>
      <c r="I66" s="42">
        <v>152923</v>
      </c>
    </row>
    <row r="67" spans="1:11" ht="38.25" x14ac:dyDescent="0.25">
      <c r="A67" s="54" t="s">
        <v>32</v>
      </c>
      <c r="B67" s="62"/>
      <c r="C67" s="75" t="s">
        <v>8</v>
      </c>
      <c r="D67" s="62" t="s">
        <v>4</v>
      </c>
      <c r="E67" s="64" t="s">
        <v>64</v>
      </c>
      <c r="F67" s="55">
        <v>240</v>
      </c>
      <c r="G67" s="52">
        <v>2111</v>
      </c>
      <c r="H67" s="52">
        <v>2111</v>
      </c>
      <c r="I67" s="42">
        <v>2111</v>
      </c>
    </row>
    <row r="68" spans="1:11" ht="38.25" x14ac:dyDescent="0.25">
      <c r="A68" s="16" t="s">
        <v>32</v>
      </c>
      <c r="B68" s="62"/>
      <c r="C68" s="75" t="s">
        <v>8</v>
      </c>
      <c r="D68" s="62" t="s">
        <v>4</v>
      </c>
      <c r="E68" s="64" t="s">
        <v>109</v>
      </c>
      <c r="F68" s="55">
        <v>240</v>
      </c>
      <c r="G68" s="52">
        <v>2142</v>
      </c>
      <c r="H68" s="42">
        <v>2142</v>
      </c>
      <c r="I68" s="42">
        <v>2142</v>
      </c>
    </row>
    <row r="69" spans="1:11" ht="38.25" x14ac:dyDescent="0.25">
      <c r="A69" s="16" t="s">
        <v>31</v>
      </c>
      <c r="B69" s="60"/>
      <c r="C69" s="74" t="s">
        <v>8</v>
      </c>
      <c r="D69" s="60" t="s">
        <v>4</v>
      </c>
      <c r="E69" s="60" t="s">
        <v>65</v>
      </c>
      <c r="F69" s="19">
        <v>110</v>
      </c>
      <c r="G69" s="51"/>
      <c r="H69" s="51"/>
      <c r="I69" s="41"/>
    </row>
    <row r="70" spans="1:11" ht="38.25" x14ac:dyDescent="0.25">
      <c r="A70" s="16" t="s">
        <v>32</v>
      </c>
      <c r="B70" s="60"/>
      <c r="C70" s="74" t="s">
        <v>8</v>
      </c>
      <c r="D70" s="60" t="s">
        <v>4</v>
      </c>
      <c r="E70" s="60" t="s">
        <v>65</v>
      </c>
      <c r="F70" s="19">
        <v>240</v>
      </c>
      <c r="G70" s="51">
        <v>13231</v>
      </c>
      <c r="H70" s="41">
        <v>4587</v>
      </c>
      <c r="I70" s="41">
        <v>4856.8999999999996</v>
      </c>
      <c r="K70" t="s">
        <v>0</v>
      </c>
    </row>
    <row r="71" spans="1:11" ht="51" x14ac:dyDescent="0.25">
      <c r="A71" s="16" t="s">
        <v>108</v>
      </c>
      <c r="B71" s="60"/>
      <c r="C71" s="74" t="s">
        <v>8</v>
      </c>
      <c r="D71" s="60" t="s">
        <v>4</v>
      </c>
      <c r="E71" s="60" t="s">
        <v>65</v>
      </c>
      <c r="F71" s="19">
        <v>320</v>
      </c>
      <c r="G71" s="51">
        <v>252</v>
      </c>
      <c r="H71" s="51">
        <v>252</v>
      </c>
      <c r="I71" s="41">
        <v>252</v>
      </c>
    </row>
    <row r="72" spans="1:11" ht="38.25" x14ac:dyDescent="0.25">
      <c r="A72" s="16" t="s">
        <v>35</v>
      </c>
      <c r="B72" s="60"/>
      <c r="C72" s="74" t="s">
        <v>8</v>
      </c>
      <c r="D72" s="60" t="s">
        <v>4</v>
      </c>
      <c r="E72" s="60" t="s">
        <v>65</v>
      </c>
      <c r="F72" s="19">
        <v>850</v>
      </c>
      <c r="G72" s="51">
        <v>517</v>
      </c>
      <c r="H72" s="51">
        <v>517</v>
      </c>
      <c r="I72" s="41">
        <v>517</v>
      </c>
    </row>
    <row r="73" spans="1:11" ht="76.5" x14ac:dyDescent="0.25">
      <c r="A73" s="16" t="s">
        <v>56</v>
      </c>
      <c r="B73" s="60" t="s">
        <v>25</v>
      </c>
      <c r="C73" s="74" t="s">
        <v>8</v>
      </c>
      <c r="D73" s="60" t="s">
        <v>4</v>
      </c>
      <c r="E73" s="60" t="s">
        <v>65</v>
      </c>
      <c r="F73" s="19">
        <v>414</v>
      </c>
      <c r="G73" s="51"/>
      <c r="H73" s="41"/>
      <c r="I73" s="48"/>
    </row>
    <row r="74" spans="1:11" ht="54" x14ac:dyDescent="0.25">
      <c r="A74" s="10" t="s">
        <v>139</v>
      </c>
      <c r="B74" s="59" t="s">
        <v>25</v>
      </c>
      <c r="C74" s="72" t="s">
        <v>8</v>
      </c>
      <c r="D74" s="59" t="s">
        <v>5</v>
      </c>
      <c r="E74" s="59" t="s">
        <v>0</v>
      </c>
      <c r="F74" s="21"/>
      <c r="G74" s="43">
        <f>SUM(G75:G78)</f>
        <v>11597</v>
      </c>
      <c r="H74" s="43">
        <f t="shared" ref="H74:I74" si="9">SUM(H75:H78)</f>
        <v>11597</v>
      </c>
      <c r="I74" s="40">
        <f t="shared" si="9"/>
        <v>11597</v>
      </c>
    </row>
    <row r="75" spans="1:11" ht="38.25" x14ac:dyDescent="0.25">
      <c r="A75" s="16" t="s">
        <v>31</v>
      </c>
      <c r="B75" s="59"/>
      <c r="C75" s="76" t="s">
        <v>8</v>
      </c>
      <c r="D75" s="65" t="s">
        <v>5</v>
      </c>
      <c r="E75" s="65" t="s">
        <v>66</v>
      </c>
      <c r="F75" s="14">
        <v>110</v>
      </c>
      <c r="G75" s="51">
        <v>10698</v>
      </c>
      <c r="H75" s="51">
        <v>10698</v>
      </c>
      <c r="I75" s="41">
        <v>10698</v>
      </c>
    </row>
    <row r="76" spans="1:11" ht="38.25" x14ac:dyDescent="0.25">
      <c r="A76" s="16" t="s">
        <v>32</v>
      </c>
      <c r="B76" s="59"/>
      <c r="C76" s="76" t="s">
        <v>8</v>
      </c>
      <c r="D76" s="65" t="s">
        <v>5</v>
      </c>
      <c r="E76" s="65" t="s">
        <v>66</v>
      </c>
      <c r="F76" s="14">
        <v>240</v>
      </c>
      <c r="G76" s="51">
        <v>899</v>
      </c>
      <c r="H76" s="51">
        <v>899</v>
      </c>
      <c r="I76" s="41">
        <v>899</v>
      </c>
    </row>
    <row r="77" spans="1:11" ht="38.25" x14ac:dyDescent="0.25">
      <c r="A77" s="16" t="s">
        <v>35</v>
      </c>
      <c r="B77" s="59"/>
      <c r="C77" s="76" t="s">
        <v>8</v>
      </c>
      <c r="D77" s="65" t="s">
        <v>5</v>
      </c>
      <c r="E77" s="65" t="s">
        <v>66</v>
      </c>
      <c r="F77" s="14">
        <v>850</v>
      </c>
      <c r="G77" s="51"/>
      <c r="H77" s="51"/>
      <c r="I77" s="41"/>
    </row>
    <row r="78" spans="1:11" ht="76.5" x14ac:dyDescent="0.25">
      <c r="A78" s="16" t="s">
        <v>56</v>
      </c>
      <c r="B78" s="58" t="s">
        <v>25</v>
      </c>
      <c r="C78" s="74" t="s">
        <v>8</v>
      </c>
      <c r="D78" s="60" t="s">
        <v>4</v>
      </c>
      <c r="E78" s="65" t="s">
        <v>66</v>
      </c>
      <c r="F78" s="19">
        <v>414</v>
      </c>
      <c r="G78" s="51"/>
      <c r="H78" s="51"/>
      <c r="I78" s="41"/>
    </row>
    <row r="79" spans="1:11" x14ac:dyDescent="0.25">
      <c r="A79" s="25" t="s">
        <v>122</v>
      </c>
      <c r="B79" s="79" t="s">
        <v>25</v>
      </c>
      <c r="C79" s="73" t="s">
        <v>8</v>
      </c>
      <c r="D79" s="58" t="s">
        <v>8</v>
      </c>
      <c r="E79" s="66" t="s">
        <v>0</v>
      </c>
      <c r="F79" s="19"/>
      <c r="G79" s="43">
        <v>3280</v>
      </c>
      <c r="H79" s="43">
        <v>3280</v>
      </c>
      <c r="I79" s="40">
        <v>3280</v>
      </c>
    </row>
    <row r="80" spans="1:11" ht="38.25" x14ac:dyDescent="0.25">
      <c r="A80" s="16" t="s">
        <v>31</v>
      </c>
      <c r="B80" s="59"/>
      <c r="C80" s="76" t="s">
        <v>8</v>
      </c>
      <c r="D80" s="65" t="s">
        <v>5</v>
      </c>
      <c r="E80" s="65" t="s">
        <v>67</v>
      </c>
      <c r="F80" s="14">
        <v>110</v>
      </c>
      <c r="G80" s="51">
        <v>2130</v>
      </c>
      <c r="H80" s="51">
        <v>2130</v>
      </c>
      <c r="I80" s="41">
        <v>2130</v>
      </c>
    </row>
    <row r="81" spans="1:11" ht="38.25" x14ac:dyDescent="0.25">
      <c r="A81" s="16" t="s">
        <v>32</v>
      </c>
      <c r="B81" s="77"/>
      <c r="C81" s="74" t="s">
        <v>8</v>
      </c>
      <c r="D81" s="60" t="s">
        <v>8</v>
      </c>
      <c r="E81" s="68" t="s">
        <v>67</v>
      </c>
      <c r="F81" s="19">
        <v>240</v>
      </c>
      <c r="G81" s="51">
        <v>1150</v>
      </c>
      <c r="H81" s="51">
        <v>1150</v>
      </c>
      <c r="I81" s="41">
        <v>1150</v>
      </c>
    </row>
    <row r="82" spans="1:11" ht="25.5" x14ac:dyDescent="0.25">
      <c r="A82" s="1" t="s">
        <v>19</v>
      </c>
      <c r="B82" s="69" t="s">
        <v>25</v>
      </c>
      <c r="C82" s="73" t="s">
        <v>8</v>
      </c>
      <c r="D82" s="58" t="s">
        <v>13</v>
      </c>
      <c r="E82" s="69" t="s">
        <v>0</v>
      </c>
      <c r="F82" s="9"/>
      <c r="G82" s="43">
        <v>12830</v>
      </c>
      <c r="H82" s="43">
        <v>12830</v>
      </c>
      <c r="I82" s="40">
        <v>12830</v>
      </c>
    </row>
    <row r="83" spans="1:11" ht="27" x14ac:dyDescent="0.25">
      <c r="A83" s="22" t="s">
        <v>68</v>
      </c>
      <c r="B83" s="69" t="s">
        <v>25</v>
      </c>
      <c r="C83" s="72" t="s">
        <v>8</v>
      </c>
      <c r="D83" s="59" t="s">
        <v>13</v>
      </c>
      <c r="E83" s="67" t="s">
        <v>34</v>
      </c>
      <c r="F83" s="8" t="s">
        <v>30</v>
      </c>
      <c r="G83" s="43">
        <f>SUM(G84:G86)</f>
        <v>2335</v>
      </c>
      <c r="H83" s="43">
        <f t="shared" ref="H83:I83" si="10">SUM(H84:H86)</f>
        <v>2335</v>
      </c>
      <c r="I83" s="40">
        <f t="shared" si="10"/>
        <v>2335</v>
      </c>
    </row>
    <row r="84" spans="1:11" ht="38.25" x14ac:dyDescent="0.25">
      <c r="A84" s="16" t="s">
        <v>31</v>
      </c>
      <c r="B84" s="77"/>
      <c r="C84" s="74" t="s">
        <v>8</v>
      </c>
      <c r="D84" s="60" t="s">
        <v>13</v>
      </c>
      <c r="E84" s="70" t="s">
        <v>34</v>
      </c>
      <c r="F84" s="19">
        <v>120</v>
      </c>
      <c r="G84" s="51">
        <v>2185</v>
      </c>
      <c r="H84" s="51">
        <v>2185</v>
      </c>
      <c r="I84" s="41">
        <v>2185</v>
      </c>
    </row>
    <row r="85" spans="1:11" ht="38.25" x14ac:dyDescent="0.25">
      <c r="A85" s="16" t="s">
        <v>32</v>
      </c>
      <c r="B85" s="77"/>
      <c r="C85" s="74" t="s">
        <v>8</v>
      </c>
      <c r="D85" s="60" t="s">
        <v>13</v>
      </c>
      <c r="E85" s="70" t="s">
        <v>34</v>
      </c>
      <c r="F85" s="19">
        <v>240</v>
      </c>
      <c r="G85" s="51">
        <v>150</v>
      </c>
      <c r="H85" s="51">
        <v>150</v>
      </c>
      <c r="I85" s="41">
        <v>150</v>
      </c>
    </row>
    <row r="86" spans="1:11" ht="38.25" x14ac:dyDescent="0.25">
      <c r="A86" s="16" t="s">
        <v>35</v>
      </c>
      <c r="B86" s="77"/>
      <c r="C86" s="74" t="s">
        <v>8</v>
      </c>
      <c r="D86" s="60" t="s">
        <v>13</v>
      </c>
      <c r="E86" s="70" t="s">
        <v>34</v>
      </c>
      <c r="F86" s="19">
        <v>850</v>
      </c>
      <c r="G86" s="51"/>
      <c r="H86" s="41"/>
      <c r="I86" s="48"/>
    </row>
    <row r="87" spans="1:11" ht="51" x14ac:dyDescent="0.25">
      <c r="A87" s="1" t="s">
        <v>69</v>
      </c>
      <c r="B87" s="69" t="s">
        <v>25</v>
      </c>
      <c r="C87" s="72" t="s">
        <v>8</v>
      </c>
      <c r="D87" s="59" t="s">
        <v>13</v>
      </c>
      <c r="E87" s="67" t="s">
        <v>97</v>
      </c>
      <c r="F87" s="8" t="s">
        <v>30</v>
      </c>
      <c r="G87" s="43">
        <f>SUM(G88:G89)</f>
        <v>406</v>
      </c>
      <c r="H87" s="43">
        <f t="shared" ref="H87:I87" si="11">SUM(H88:H89)</f>
        <v>406</v>
      </c>
      <c r="I87" s="40">
        <f t="shared" si="11"/>
        <v>406</v>
      </c>
      <c r="K87">
        <v>1</v>
      </c>
    </row>
    <row r="88" spans="1:11" ht="38.25" x14ac:dyDescent="0.25">
      <c r="A88" s="16" t="s">
        <v>31</v>
      </c>
      <c r="B88" s="77"/>
      <c r="C88" s="74" t="s">
        <v>8</v>
      </c>
      <c r="D88" s="60" t="s">
        <v>13</v>
      </c>
      <c r="E88" s="70" t="s">
        <v>97</v>
      </c>
      <c r="F88" s="19">
        <v>120</v>
      </c>
      <c r="G88" s="51">
        <v>394</v>
      </c>
      <c r="H88" s="51">
        <v>394</v>
      </c>
      <c r="I88" s="41">
        <v>394</v>
      </c>
    </row>
    <row r="89" spans="1:11" ht="38.25" x14ac:dyDescent="0.25">
      <c r="A89" s="16" t="s">
        <v>32</v>
      </c>
      <c r="B89" s="77"/>
      <c r="C89" s="74" t="s">
        <v>8</v>
      </c>
      <c r="D89" s="60" t="s">
        <v>13</v>
      </c>
      <c r="E89" s="70" t="s">
        <v>97</v>
      </c>
      <c r="F89" s="19">
        <v>240</v>
      </c>
      <c r="G89" s="51">
        <v>12</v>
      </c>
      <c r="H89" s="51">
        <v>12</v>
      </c>
      <c r="I89" s="41">
        <v>12</v>
      </c>
    </row>
    <row r="90" spans="1:11" ht="60" x14ac:dyDescent="0.25">
      <c r="A90" s="82" t="s">
        <v>137</v>
      </c>
      <c r="B90" s="79" t="s">
        <v>25</v>
      </c>
      <c r="C90" s="73" t="s">
        <v>8</v>
      </c>
      <c r="D90" s="58" t="s">
        <v>13</v>
      </c>
      <c r="E90" s="71" t="s">
        <v>70</v>
      </c>
      <c r="F90" s="18" t="s">
        <v>30</v>
      </c>
      <c r="G90" s="43">
        <f>SUM(G91:G92:G93)</f>
        <v>10089</v>
      </c>
      <c r="H90" s="43">
        <f>SUM(H91:H92:H93)</f>
        <v>10089</v>
      </c>
      <c r="I90" s="40">
        <f>SUM(I91:I92:I93)</f>
        <v>10089</v>
      </c>
    </row>
    <row r="91" spans="1:11" ht="38.25" x14ac:dyDescent="0.25">
      <c r="A91" s="26" t="s">
        <v>31</v>
      </c>
      <c r="B91" s="78" t="s">
        <v>0</v>
      </c>
      <c r="C91" s="74" t="s">
        <v>8</v>
      </c>
      <c r="D91" s="60" t="s">
        <v>13</v>
      </c>
      <c r="E91" s="70" t="s">
        <v>70</v>
      </c>
      <c r="F91" s="19">
        <v>110</v>
      </c>
      <c r="G91" s="51">
        <v>8401</v>
      </c>
      <c r="H91" s="51">
        <v>8401</v>
      </c>
      <c r="I91" s="51">
        <v>8401</v>
      </c>
    </row>
    <row r="92" spans="1:11" ht="38.25" x14ac:dyDescent="0.25">
      <c r="A92" s="26" t="s">
        <v>32</v>
      </c>
      <c r="B92" s="77"/>
      <c r="C92" s="74" t="s">
        <v>8</v>
      </c>
      <c r="D92" s="60" t="s">
        <v>13</v>
      </c>
      <c r="E92" s="70" t="s">
        <v>70</v>
      </c>
      <c r="F92" s="19">
        <v>240</v>
      </c>
      <c r="G92" s="51">
        <v>1015</v>
      </c>
      <c r="H92" s="51">
        <v>1015</v>
      </c>
      <c r="I92" s="41">
        <v>1015</v>
      </c>
    </row>
    <row r="93" spans="1:11" ht="38.25" x14ac:dyDescent="0.25">
      <c r="A93" s="16" t="s">
        <v>35</v>
      </c>
      <c r="B93" s="77"/>
      <c r="C93" s="74" t="s">
        <v>8</v>
      </c>
      <c r="D93" s="60" t="s">
        <v>13</v>
      </c>
      <c r="E93" s="70" t="s">
        <v>70</v>
      </c>
      <c r="F93" s="19">
        <v>850</v>
      </c>
      <c r="G93" s="51">
        <v>673</v>
      </c>
      <c r="H93" s="51">
        <v>673</v>
      </c>
      <c r="I93" s="41">
        <v>673</v>
      </c>
    </row>
    <row r="94" spans="1:11" x14ac:dyDescent="0.25">
      <c r="A94" s="28" t="s">
        <v>136</v>
      </c>
      <c r="B94" s="59" t="s">
        <v>25</v>
      </c>
      <c r="C94" s="73" t="s">
        <v>15</v>
      </c>
      <c r="D94" s="58" t="s">
        <v>26</v>
      </c>
      <c r="E94" s="67" t="s">
        <v>71</v>
      </c>
      <c r="F94" s="9"/>
      <c r="G94" s="43">
        <f>G95+G105</f>
        <v>25191</v>
      </c>
      <c r="H94" s="43">
        <f t="shared" ref="H94:I94" si="12">H95+H105</f>
        <v>25191</v>
      </c>
      <c r="I94" s="40">
        <f t="shared" si="12"/>
        <v>25191</v>
      </c>
    </row>
    <row r="95" spans="1:11" x14ac:dyDescent="0.25">
      <c r="A95" s="28" t="s">
        <v>72</v>
      </c>
      <c r="B95" s="59" t="s">
        <v>25</v>
      </c>
      <c r="C95" s="73" t="s">
        <v>15</v>
      </c>
      <c r="D95" s="58" t="s">
        <v>3</v>
      </c>
      <c r="E95" s="67" t="s">
        <v>71</v>
      </c>
      <c r="F95" s="8" t="s">
        <v>30</v>
      </c>
      <c r="G95" s="43">
        <v>23832</v>
      </c>
      <c r="H95" s="43">
        <v>23832</v>
      </c>
      <c r="I95" s="40">
        <v>23832</v>
      </c>
    </row>
    <row r="96" spans="1:11" x14ac:dyDescent="0.25">
      <c r="A96" s="29" t="s">
        <v>98</v>
      </c>
      <c r="B96" s="59" t="s">
        <v>25</v>
      </c>
      <c r="C96" s="72" t="s">
        <v>15</v>
      </c>
      <c r="D96" s="59" t="s">
        <v>3</v>
      </c>
      <c r="E96" s="67" t="s">
        <v>73</v>
      </c>
      <c r="F96" s="8" t="s">
        <v>30</v>
      </c>
      <c r="G96" s="43">
        <f>SUM(G97:G100)</f>
        <v>15047</v>
      </c>
      <c r="H96" s="43">
        <f t="shared" ref="H96:I96" si="13">SUM(H97:H100)</f>
        <v>15047</v>
      </c>
      <c r="I96" s="40">
        <f t="shared" si="13"/>
        <v>15047</v>
      </c>
    </row>
    <row r="97" spans="1:14" ht="38.25" x14ac:dyDescent="0.25">
      <c r="A97" s="16" t="s">
        <v>31</v>
      </c>
      <c r="B97" s="65" t="s">
        <v>25</v>
      </c>
      <c r="C97" s="74" t="s">
        <v>15</v>
      </c>
      <c r="D97" s="60" t="s">
        <v>3</v>
      </c>
      <c r="E97" s="70" t="s">
        <v>73</v>
      </c>
      <c r="F97" s="19">
        <v>110</v>
      </c>
      <c r="G97" s="51">
        <v>2073</v>
      </c>
      <c r="H97" s="51">
        <v>2073</v>
      </c>
      <c r="I97" s="41">
        <v>2073</v>
      </c>
      <c r="N97" t="s">
        <v>0</v>
      </c>
    </row>
    <row r="98" spans="1:14" ht="38.25" x14ac:dyDescent="0.25">
      <c r="A98" s="16" t="s">
        <v>32</v>
      </c>
      <c r="B98" s="65"/>
      <c r="C98" s="74" t="s">
        <v>15</v>
      </c>
      <c r="D98" s="60" t="s">
        <v>3</v>
      </c>
      <c r="E98" s="70" t="s">
        <v>73</v>
      </c>
      <c r="F98" s="19">
        <v>240</v>
      </c>
      <c r="G98" s="51">
        <v>8880</v>
      </c>
      <c r="H98" s="51">
        <v>8880</v>
      </c>
      <c r="I98" s="41">
        <v>8880</v>
      </c>
    </row>
    <row r="99" spans="1:14" ht="76.5" x14ac:dyDescent="0.25">
      <c r="A99" s="16" t="s">
        <v>56</v>
      </c>
      <c r="B99" s="65"/>
      <c r="C99" s="74" t="s">
        <v>15</v>
      </c>
      <c r="D99" s="60" t="s">
        <v>3</v>
      </c>
      <c r="E99" s="70" t="s">
        <v>73</v>
      </c>
      <c r="F99" s="19">
        <v>414</v>
      </c>
      <c r="G99" s="51">
        <f>'[1]Свод культ'!R7</f>
        <v>0</v>
      </c>
      <c r="H99" s="48"/>
      <c r="I99" s="48"/>
    </row>
    <row r="100" spans="1:14" ht="38.25" x14ac:dyDescent="0.25">
      <c r="A100" s="16" t="s">
        <v>35</v>
      </c>
      <c r="B100" s="65"/>
      <c r="C100" s="74" t="s">
        <v>15</v>
      </c>
      <c r="D100" s="60" t="s">
        <v>3</v>
      </c>
      <c r="E100" s="70" t="s">
        <v>73</v>
      </c>
      <c r="F100" s="19">
        <v>850</v>
      </c>
      <c r="G100" s="51">
        <v>4094</v>
      </c>
      <c r="H100" s="51">
        <v>4094</v>
      </c>
      <c r="I100" s="41">
        <v>4094</v>
      </c>
    </row>
    <row r="101" spans="1:14" ht="51" x14ac:dyDescent="0.25">
      <c r="A101" s="30" t="s">
        <v>74</v>
      </c>
      <c r="B101" s="59" t="s">
        <v>25</v>
      </c>
      <c r="C101" s="72" t="s">
        <v>15</v>
      </c>
      <c r="D101" s="59" t="s">
        <v>3</v>
      </c>
      <c r="E101" s="67" t="s">
        <v>75</v>
      </c>
      <c r="F101" s="21"/>
      <c r="G101" s="43">
        <f>SUM(G102:G104)</f>
        <v>8785</v>
      </c>
      <c r="H101" s="43">
        <f t="shared" ref="H101:I101" si="14">SUM(H102:H104)</f>
        <v>8785</v>
      </c>
      <c r="I101" s="40">
        <f t="shared" si="14"/>
        <v>8785</v>
      </c>
    </row>
    <row r="102" spans="1:14" ht="38.25" x14ac:dyDescent="0.25">
      <c r="A102" s="26" t="s">
        <v>31</v>
      </c>
      <c r="B102" s="65" t="s">
        <v>0</v>
      </c>
      <c r="C102" s="74" t="s">
        <v>15</v>
      </c>
      <c r="D102" s="60" t="s">
        <v>3</v>
      </c>
      <c r="E102" s="70" t="s">
        <v>75</v>
      </c>
      <c r="F102" s="19">
        <v>110</v>
      </c>
      <c r="G102" s="51">
        <v>8275</v>
      </c>
      <c r="H102" s="51">
        <v>8275</v>
      </c>
      <c r="I102" s="41">
        <v>8275</v>
      </c>
    </row>
    <row r="103" spans="1:14" ht="38.25" x14ac:dyDescent="0.25">
      <c r="A103" s="26" t="s">
        <v>32</v>
      </c>
      <c r="B103" s="65" t="s">
        <v>0</v>
      </c>
      <c r="C103" s="74" t="s">
        <v>15</v>
      </c>
      <c r="D103" s="60" t="s">
        <v>3</v>
      </c>
      <c r="E103" s="70" t="s">
        <v>75</v>
      </c>
      <c r="F103" s="19">
        <v>240</v>
      </c>
      <c r="G103" s="51">
        <v>510</v>
      </c>
      <c r="H103" s="51">
        <v>510</v>
      </c>
      <c r="I103" s="41">
        <v>510</v>
      </c>
    </row>
    <row r="104" spans="1:14" ht="38.25" x14ac:dyDescent="0.25">
      <c r="A104" s="16" t="s">
        <v>35</v>
      </c>
      <c r="B104" s="65" t="s">
        <v>0</v>
      </c>
      <c r="C104" s="74" t="s">
        <v>15</v>
      </c>
      <c r="D104" s="60" t="s">
        <v>3</v>
      </c>
      <c r="E104" s="70" t="s">
        <v>75</v>
      </c>
      <c r="F104" s="19">
        <v>850</v>
      </c>
      <c r="G104" s="51"/>
      <c r="H104" s="41"/>
      <c r="I104" s="48"/>
    </row>
    <row r="105" spans="1:14" ht="25.5" x14ac:dyDescent="0.25">
      <c r="A105" s="1" t="s">
        <v>76</v>
      </c>
      <c r="B105" s="59" t="s">
        <v>25</v>
      </c>
      <c r="C105" s="73" t="s">
        <v>15</v>
      </c>
      <c r="D105" s="58" t="s">
        <v>6</v>
      </c>
      <c r="E105" s="67" t="s">
        <v>140</v>
      </c>
      <c r="F105" s="9"/>
      <c r="G105" s="43">
        <v>1359</v>
      </c>
      <c r="H105" s="43">
        <v>1359</v>
      </c>
      <c r="I105" s="40">
        <v>1359</v>
      </c>
    </row>
    <row r="106" spans="1:14" x14ac:dyDescent="0.25">
      <c r="A106" s="10" t="s">
        <v>77</v>
      </c>
      <c r="B106" s="59" t="s">
        <v>25</v>
      </c>
      <c r="C106" s="72" t="s">
        <v>15</v>
      </c>
      <c r="D106" s="59" t="s">
        <v>6</v>
      </c>
      <c r="E106" s="59" t="s">
        <v>34</v>
      </c>
      <c r="F106" s="8" t="s">
        <v>30</v>
      </c>
      <c r="G106" s="43">
        <v>1359</v>
      </c>
      <c r="H106" s="43">
        <f t="shared" ref="H106:I106" si="15">SUM(H107:H109)</f>
        <v>1359</v>
      </c>
      <c r="I106" s="40">
        <f t="shared" si="15"/>
        <v>1359</v>
      </c>
    </row>
    <row r="107" spans="1:14" ht="38.25" x14ac:dyDescent="0.25">
      <c r="A107" s="16" t="s">
        <v>31</v>
      </c>
      <c r="B107" s="65" t="s">
        <v>0</v>
      </c>
      <c r="C107" s="74" t="s">
        <v>15</v>
      </c>
      <c r="D107" s="60" t="s">
        <v>6</v>
      </c>
      <c r="E107" s="60" t="s">
        <v>34</v>
      </c>
      <c r="F107" s="19">
        <v>120</v>
      </c>
      <c r="G107" s="51">
        <v>1244</v>
      </c>
      <c r="H107" s="51">
        <v>1244</v>
      </c>
      <c r="I107" s="51">
        <v>1244</v>
      </c>
    </row>
    <row r="108" spans="1:14" ht="38.25" x14ac:dyDescent="0.25">
      <c r="A108" s="16" t="s">
        <v>32</v>
      </c>
      <c r="B108" s="65" t="s">
        <v>0</v>
      </c>
      <c r="C108" s="74" t="s">
        <v>15</v>
      </c>
      <c r="D108" s="60" t="s">
        <v>6</v>
      </c>
      <c r="E108" s="60" t="s">
        <v>34</v>
      </c>
      <c r="F108" s="19">
        <v>240</v>
      </c>
      <c r="G108" s="51">
        <v>115</v>
      </c>
      <c r="H108" s="51">
        <v>115</v>
      </c>
      <c r="I108" s="51">
        <v>115</v>
      </c>
    </row>
    <row r="109" spans="1:14" ht="38.25" x14ac:dyDescent="0.25">
      <c r="A109" s="16" t="s">
        <v>35</v>
      </c>
      <c r="B109" s="65"/>
      <c r="C109" s="74" t="s">
        <v>15</v>
      </c>
      <c r="D109" s="60" t="s">
        <v>6</v>
      </c>
      <c r="E109" s="60" t="s">
        <v>34</v>
      </c>
      <c r="F109" s="19">
        <v>850</v>
      </c>
      <c r="G109" s="51"/>
      <c r="H109" s="41"/>
      <c r="I109" s="48"/>
    </row>
    <row r="110" spans="1:14" x14ac:dyDescent="0.25">
      <c r="A110" s="1" t="s">
        <v>78</v>
      </c>
      <c r="B110" s="59" t="s">
        <v>30</v>
      </c>
      <c r="C110" s="80" t="s">
        <v>20</v>
      </c>
      <c r="D110" s="81" t="s">
        <v>26</v>
      </c>
      <c r="E110" s="67" t="s">
        <v>119</v>
      </c>
      <c r="F110" s="31"/>
      <c r="G110" s="43">
        <v>5234.5</v>
      </c>
      <c r="H110" s="40">
        <v>5254.2</v>
      </c>
      <c r="I110" s="40">
        <v>5254.2</v>
      </c>
    </row>
    <row r="111" spans="1:14" x14ac:dyDescent="0.25">
      <c r="A111" s="10" t="s">
        <v>21</v>
      </c>
      <c r="B111" s="59" t="s">
        <v>25</v>
      </c>
      <c r="C111" s="72" t="s">
        <v>20</v>
      </c>
      <c r="D111" s="59" t="s">
        <v>3</v>
      </c>
      <c r="E111" s="67" t="s">
        <v>79</v>
      </c>
      <c r="F111" s="8" t="s">
        <v>30</v>
      </c>
      <c r="G111" s="43">
        <f>G112</f>
        <v>960.7</v>
      </c>
      <c r="H111" s="43">
        <f t="shared" ref="H111:I111" si="16">H112</f>
        <v>960</v>
      </c>
      <c r="I111" s="40">
        <f t="shared" si="16"/>
        <v>960</v>
      </c>
    </row>
    <row r="112" spans="1:14" ht="25.5" x14ac:dyDescent="0.25">
      <c r="A112" s="1" t="s">
        <v>80</v>
      </c>
      <c r="B112" s="65" t="s">
        <v>25</v>
      </c>
      <c r="C112" s="74" t="s">
        <v>20</v>
      </c>
      <c r="D112" s="60" t="s">
        <v>3</v>
      </c>
      <c r="E112" s="60" t="s">
        <v>81</v>
      </c>
      <c r="F112" s="19"/>
      <c r="G112" s="51">
        <v>960.7</v>
      </c>
      <c r="H112" s="51">
        <v>960</v>
      </c>
      <c r="I112" s="51">
        <v>960</v>
      </c>
    </row>
    <row r="113" spans="1:14" ht="25.5" x14ac:dyDescent="0.25">
      <c r="A113" s="16" t="s">
        <v>82</v>
      </c>
      <c r="B113" s="65" t="s">
        <v>0</v>
      </c>
      <c r="C113" s="74" t="s">
        <v>20</v>
      </c>
      <c r="D113" s="60" t="s">
        <v>3</v>
      </c>
      <c r="E113" s="60" t="s">
        <v>81</v>
      </c>
      <c r="F113" s="19">
        <v>300</v>
      </c>
      <c r="G113" s="51">
        <v>960.7</v>
      </c>
      <c r="H113" s="51">
        <v>960</v>
      </c>
      <c r="I113" s="51">
        <v>960</v>
      </c>
    </row>
    <row r="114" spans="1:14" ht="51" x14ac:dyDescent="0.25">
      <c r="A114" s="1" t="s">
        <v>110</v>
      </c>
      <c r="B114" s="59"/>
      <c r="C114" s="73" t="s">
        <v>20</v>
      </c>
      <c r="D114" s="58" t="s">
        <v>6</v>
      </c>
      <c r="E114" s="67"/>
      <c r="F114" s="19"/>
      <c r="G114" s="43">
        <v>4273.8</v>
      </c>
      <c r="H114" s="40">
        <v>4294.2</v>
      </c>
      <c r="I114" s="40">
        <v>4294.2</v>
      </c>
    </row>
    <row r="115" spans="1:14" ht="40.5" x14ac:dyDescent="0.25">
      <c r="A115" s="10" t="s">
        <v>111</v>
      </c>
      <c r="B115" s="59" t="s">
        <v>25</v>
      </c>
      <c r="C115" s="72" t="s">
        <v>20</v>
      </c>
      <c r="D115" s="59" t="s">
        <v>6</v>
      </c>
      <c r="E115" s="59" t="s">
        <v>112</v>
      </c>
      <c r="F115" s="21"/>
      <c r="G115" s="43">
        <f>G116</f>
        <v>52.8</v>
      </c>
      <c r="H115" s="43">
        <f t="shared" ref="H115:I115" si="17">H116</f>
        <v>73.2</v>
      </c>
      <c r="I115" s="40">
        <f t="shared" si="17"/>
        <v>73.2</v>
      </c>
    </row>
    <row r="116" spans="1:14" ht="38.25" x14ac:dyDescent="0.25">
      <c r="A116" s="56" t="s">
        <v>111</v>
      </c>
      <c r="B116" s="59" t="s">
        <v>25</v>
      </c>
      <c r="C116" s="72" t="s">
        <v>20</v>
      </c>
      <c r="D116" s="59" t="s">
        <v>6</v>
      </c>
      <c r="E116" s="59" t="s">
        <v>112</v>
      </c>
      <c r="F116" s="19">
        <v>300</v>
      </c>
      <c r="G116" s="51">
        <v>52.8</v>
      </c>
      <c r="H116" s="51">
        <v>73.2</v>
      </c>
      <c r="I116" s="41">
        <v>73.2</v>
      </c>
    </row>
    <row r="117" spans="1:14" ht="40.5" x14ac:dyDescent="0.25">
      <c r="A117" s="10" t="s">
        <v>113</v>
      </c>
      <c r="B117" s="59" t="s">
        <v>25</v>
      </c>
      <c r="C117" s="73" t="s">
        <v>20</v>
      </c>
      <c r="D117" s="58" t="s">
        <v>6</v>
      </c>
      <c r="E117" s="58" t="s">
        <v>114</v>
      </c>
      <c r="F117" s="8" t="s">
        <v>30</v>
      </c>
      <c r="G117" s="43">
        <v>1522</v>
      </c>
      <c r="H117" s="43">
        <v>1522</v>
      </c>
      <c r="I117" s="40">
        <v>1522</v>
      </c>
    </row>
    <row r="118" spans="1:14" ht="38.25" x14ac:dyDescent="0.25">
      <c r="A118" s="56" t="s">
        <v>113</v>
      </c>
      <c r="B118" s="59" t="s">
        <v>25</v>
      </c>
      <c r="C118" s="74" t="s">
        <v>20</v>
      </c>
      <c r="D118" s="60" t="s">
        <v>6</v>
      </c>
      <c r="E118" s="60" t="s">
        <v>114</v>
      </c>
      <c r="F118" s="19">
        <v>300</v>
      </c>
      <c r="G118" s="51">
        <v>1522</v>
      </c>
      <c r="H118" s="51">
        <v>1522</v>
      </c>
      <c r="I118" s="41">
        <v>1522</v>
      </c>
    </row>
    <row r="119" spans="1:14" ht="40.5" x14ac:dyDescent="0.25">
      <c r="A119" s="10" t="s">
        <v>115</v>
      </c>
      <c r="B119" s="59" t="s">
        <v>25</v>
      </c>
      <c r="C119" s="73" t="s">
        <v>20</v>
      </c>
      <c r="D119" s="58" t="s">
        <v>6</v>
      </c>
      <c r="E119" s="58" t="s">
        <v>126</v>
      </c>
      <c r="F119" s="8"/>
      <c r="G119" s="43">
        <v>2010.8</v>
      </c>
      <c r="H119" s="43">
        <v>2010.8</v>
      </c>
      <c r="I119" s="40">
        <v>2010.8</v>
      </c>
    </row>
    <row r="120" spans="1:14" ht="38.25" x14ac:dyDescent="0.25">
      <c r="A120" s="56" t="s">
        <v>115</v>
      </c>
      <c r="B120" s="59" t="s">
        <v>25</v>
      </c>
      <c r="C120" s="74" t="s">
        <v>20</v>
      </c>
      <c r="D120" s="60" t="s">
        <v>6</v>
      </c>
      <c r="E120" s="60" t="s">
        <v>126</v>
      </c>
      <c r="F120" s="18" t="s">
        <v>123</v>
      </c>
      <c r="G120" s="43">
        <v>2010.8</v>
      </c>
      <c r="H120" s="43">
        <v>2010.8</v>
      </c>
      <c r="I120" s="40">
        <v>2010.8</v>
      </c>
    </row>
    <row r="121" spans="1:14" ht="89.25" x14ac:dyDescent="0.25">
      <c r="A121" s="56" t="s">
        <v>120</v>
      </c>
      <c r="B121" s="59" t="s">
        <v>25</v>
      </c>
      <c r="C121" s="73" t="s">
        <v>20</v>
      </c>
      <c r="D121" s="58" t="s">
        <v>6</v>
      </c>
      <c r="E121" s="58" t="s">
        <v>118</v>
      </c>
      <c r="F121" s="8" t="s">
        <v>30</v>
      </c>
      <c r="G121" s="43">
        <v>688.2</v>
      </c>
      <c r="H121" s="43">
        <v>688.2</v>
      </c>
      <c r="I121" s="40">
        <v>688.2</v>
      </c>
    </row>
    <row r="122" spans="1:14" ht="76.5" x14ac:dyDescent="0.25">
      <c r="A122" s="56" t="s">
        <v>117</v>
      </c>
      <c r="B122" s="65" t="s">
        <v>25</v>
      </c>
      <c r="C122" s="74" t="s">
        <v>20</v>
      </c>
      <c r="D122" s="60" t="s">
        <v>6</v>
      </c>
      <c r="E122" s="60" t="s">
        <v>118</v>
      </c>
      <c r="F122" s="18" t="s">
        <v>116</v>
      </c>
      <c r="G122" s="51">
        <v>688.2</v>
      </c>
      <c r="H122" s="51">
        <v>688.2</v>
      </c>
      <c r="I122" s="41">
        <v>688.2</v>
      </c>
    </row>
    <row r="123" spans="1:14" ht="25.5" x14ac:dyDescent="0.25">
      <c r="A123" s="1" t="s">
        <v>83</v>
      </c>
      <c r="B123" s="59" t="s">
        <v>25</v>
      </c>
      <c r="C123" s="73" t="s">
        <v>10</v>
      </c>
      <c r="D123" s="58" t="s">
        <v>26</v>
      </c>
      <c r="E123" s="58" t="s">
        <v>79</v>
      </c>
      <c r="F123" s="8" t="s">
        <v>30</v>
      </c>
      <c r="G123" s="43">
        <v>1000</v>
      </c>
      <c r="H123" s="43">
        <v>1000</v>
      </c>
      <c r="I123" s="40">
        <v>1000</v>
      </c>
    </row>
    <row r="124" spans="1:14" x14ac:dyDescent="0.25">
      <c r="A124" s="16" t="s">
        <v>22</v>
      </c>
      <c r="B124" s="59" t="s">
        <v>25</v>
      </c>
      <c r="C124" s="74" t="s">
        <v>10</v>
      </c>
      <c r="D124" s="60" t="s">
        <v>3</v>
      </c>
      <c r="E124" s="60" t="s">
        <v>84</v>
      </c>
      <c r="F124" s="19" t="s">
        <v>0</v>
      </c>
      <c r="G124" s="43">
        <v>1000</v>
      </c>
      <c r="H124" s="43">
        <v>1000</v>
      </c>
      <c r="I124" s="40">
        <v>1000</v>
      </c>
    </row>
    <row r="125" spans="1:14" ht="38.25" x14ac:dyDescent="0.25">
      <c r="A125" s="16" t="s">
        <v>32</v>
      </c>
      <c r="B125" s="65" t="s">
        <v>0</v>
      </c>
      <c r="C125" s="74" t="s">
        <v>10</v>
      </c>
      <c r="D125" s="60" t="s">
        <v>3</v>
      </c>
      <c r="E125" s="60" t="s">
        <v>84</v>
      </c>
      <c r="F125" s="19">
        <v>240</v>
      </c>
      <c r="G125" s="51">
        <v>1000</v>
      </c>
      <c r="H125" s="51">
        <v>1000</v>
      </c>
      <c r="I125" s="41">
        <v>1000</v>
      </c>
      <c r="N125" t="s">
        <v>0</v>
      </c>
    </row>
    <row r="126" spans="1:14" ht="25.5" x14ac:dyDescent="0.25">
      <c r="A126" s="1" t="s">
        <v>85</v>
      </c>
      <c r="B126" s="59"/>
      <c r="C126" s="73" t="s">
        <v>16</v>
      </c>
      <c r="D126" s="58" t="s">
        <v>26</v>
      </c>
      <c r="E126" s="58"/>
      <c r="F126" s="9"/>
      <c r="G126" s="43">
        <v>3934</v>
      </c>
      <c r="H126" s="43">
        <v>3934</v>
      </c>
      <c r="I126" s="40">
        <v>3934</v>
      </c>
    </row>
    <row r="127" spans="1:14" x14ac:dyDescent="0.25">
      <c r="A127" s="27" t="s">
        <v>0</v>
      </c>
      <c r="B127" s="59" t="s">
        <v>25</v>
      </c>
      <c r="C127" s="72" t="s">
        <v>16</v>
      </c>
      <c r="D127" s="59" t="s">
        <v>4</v>
      </c>
      <c r="E127" s="59" t="s">
        <v>86</v>
      </c>
      <c r="F127" s="8" t="s">
        <v>30</v>
      </c>
      <c r="G127" s="43">
        <f>SUM(G128:G129)</f>
        <v>3934</v>
      </c>
      <c r="H127" s="43">
        <f t="shared" ref="H127:I127" si="18">SUM(H128:H129)</f>
        <v>3934</v>
      </c>
      <c r="I127" s="40">
        <f t="shared" si="18"/>
        <v>3934</v>
      </c>
    </row>
    <row r="128" spans="1:14" ht="25.5" x14ac:dyDescent="0.25">
      <c r="A128" s="26" t="s">
        <v>99</v>
      </c>
      <c r="B128" s="59" t="s">
        <v>25</v>
      </c>
      <c r="C128" s="74" t="s">
        <v>16</v>
      </c>
      <c r="D128" s="60" t="s">
        <v>4</v>
      </c>
      <c r="E128" s="60" t="s">
        <v>86</v>
      </c>
      <c r="F128" s="19"/>
      <c r="G128" s="51"/>
      <c r="H128" s="51"/>
      <c r="I128" s="41"/>
    </row>
    <row r="129" spans="1:15" ht="25.5" x14ac:dyDescent="0.25">
      <c r="A129" s="26" t="s">
        <v>99</v>
      </c>
      <c r="B129" s="59" t="s">
        <v>25</v>
      </c>
      <c r="C129" s="74" t="s">
        <v>16</v>
      </c>
      <c r="D129" s="60" t="s">
        <v>4</v>
      </c>
      <c r="E129" s="60" t="s">
        <v>86</v>
      </c>
      <c r="F129" s="19">
        <v>611</v>
      </c>
      <c r="G129" s="51">
        <v>3934</v>
      </c>
      <c r="H129" s="51">
        <v>3934</v>
      </c>
      <c r="I129" s="41">
        <v>3934</v>
      </c>
    </row>
    <row r="130" spans="1:15" ht="38.25" x14ac:dyDescent="0.25">
      <c r="A130" s="1" t="s">
        <v>87</v>
      </c>
      <c r="B130" s="59" t="s">
        <v>25</v>
      </c>
      <c r="C130" s="73" t="s">
        <v>11</v>
      </c>
      <c r="D130" s="58" t="s">
        <v>3</v>
      </c>
      <c r="E130" s="58" t="s">
        <v>88</v>
      </c>
      <c r="F130" s="9">
        <v>730</v>
      </c>
      <c r="G130" s="43"/>
      <c r="H130" s="40"/>
      <c r="I130" s="48"/>
    </row>
    <row r="131" spans="1:15" x14ac:dyDescent="0.25">
      <c r="A131" s="1" t="s">
        <v>89</v>
      </c>
      <c r="B131" s="59" t="s">
        <v>25</v>
      </c>
      <c r="C131" s="73" t="s">
        <v>14</v>
      </c>
      <c r="D131" s="58" t="s">
        <v>26</v>
      </c>
      <c r="E131" s="58" t="s">
        <v>58</v>
      </c>
      <c r="F131" s="9"/>
      <c r="G131" s="43">
        <v>39168</v>
      </c>
      <c r="H131" s="40">
        <v>26714</v>
      </c>
      <c r="I131" s="40">
        <v>26714</v>
      </c>
    </row>
    <row r="132" spans="1:15" ht="67.5" x14ac:dyDescent="0.25">
      <c r="A132" s="10" t="s">
        <v>141</v>
      </c>
      <c r="B132" s="59" t="s">
        <v>25</v>
      </c>
      <c r="C132" s="72" t="s">
        <v>14</v>
      </c>
      <c r="D132" s="59" t="s">
        <v>3</v>
      </c>
      <c r="E132" s="59" t="s">
        <v>90</v>
      </c>
      <c r="F132" s="21">
        <v>511</v>
      </c>
      <c r="G132" s="43">
        <v>38970</v>
      </c>
      <c r="H132" s="40">
        <v>26714</v>
      </c>
      <c r="I132" s="40">
        <v>26714</v>
      </c>
    </row>
    <row r="133" spans="1:15" ht="105" customHeight="1" x14ac:dyDescent="0.25">
      <c r="A133" s="10" t="s">
        <v>142</v>
      </c>
      <c r="B133" s="13"/>
      <c r="C133" s="12" t="s">
        <v>14</v>
      </c>
      <c r="D133" s="11" t="s">
        <v>3</v>
      </c>
      <c r="E133" s="11" t="s">
        <v>90</v>
      </c>
      <c r="F133" s="21">
        <v>511</v>
      </c>
      <c r="G133" s="43">
        <v>198</v>
      </c>
      <c r="H133" s="40"/>
      <c r="I133" s="48"/>
    </row>
    <row r="134" spans="1:15" x14ac:dyDescent="0.25">
      <c r="A134" s="10"/>
      <c r="B134" s="59"/>
      <c r="C134" s="72"/>
      <c r="D134" s="59"/>
      <c r="E134" s="59"/>
      <c r="F134" s="12"/>
      <c r="G134" s="43"/>
      <c r="H134" s="43"/>
      <c r="I134" s="40"/>
    </row>
    <row r="135" spans="1:15" x14ac:dyDescent="0.25">
      <c r="A135" s="1" t="s">
        <v>92</v>
      </c>
      <c r="B135" s="60"/>
      <c r="C135" s="74"/>
      <c r="D135" s="60"/>
      <c r="E135" s="60"/>
      <c r="F135" s="19"/>
      <c r="G135" s="43">
        <v>372203.9</v>
      </c>
      <c r="H135" s="40">
        <v>336433.5</v>
      </c>
      <c r="I135" s="40">
        <v>336243.5</v>
      </c>
      <c r="K135" t="s">
        <v>0</v>
      </c>
    </row>
    <row r="137" spans="1:15" x14ac:dyDescent="0.25">
      <c r="A137" s="6"/>
    </row>
    <row r="138" spans="1:15" x14ac:dyDescent="0.25">
      <c r="A138" s="33"/>
    </row>
    <row r="139" spans="1:15" x14ac:dyDescent="0.25">
      <c r="A139" s="6"/>
      <c r="O139" t="s">
        <v>0</v>
      </c>
    </row>
    <row r="140" spans="1:15" x14ac:dyDescent="0.25">
      <c r="G140" s="34"/>
      <c r="H140" s="34"/>
    </row>
    <row r="141" spans="1:15" x14ac:dyDescent="0.25">
      <c r="G141" s="35"/>
      <c r="H141" s="35"/>
    </row>
    <row r="142" spans="1:15" x14ac:dyDescent="0.25">
      <c r="G142" s="36"/>
      <c r="H142" s="36"/>
    </row>
    <row r="143" spans="1:15" x14ac:dyDescent="0.25">
      <c r="G143" s="37"/>
      <c r="H143" s="37"/>
    </row>
    <row r="144" spans="1:15" x14ac:dyDescent="0.25">
      <c r="G144" s="36"/>
      <c r="H144" s="36"/>
    </row>
    <row r="145" spans="7:8" x14ac:dyDescent="0.25">
      <c r="G145" s="36"/>
      <c r="H145" s="36"/>
    </row>
    <row r="146" spans="7:8" x14ac:dyDescent="0.25">
      <c r="G146" s="36"/>
      <c r="H146" s="36"/>
    </row>
    <row r="147" spans="7:8" x14ac:dyDescent="0.25">
      <c r="G147" s="36"/>
      <c r="H147" s="36"/>
    </row>
    <row r="148" spans="7:8" x14ac:dyDescent="0.25">
      <c r="G148" s="36"/>
      <c r="H148" s="36"/>
    </row>
    <row r="149" spans="7:8" x14ac:dyDescent="0.25">
      <c r="G149" s="36"/>
      <c r="H149" s="36"/>
    </row>
    <row r="150" spans="7:8" x14ac:dyDescent="0.25">
      <c r="G150" s="36"/>
      <c r="H150" s="36"/>
    </row>
    <row r="151" spans="7:8" x14ac:dyDescent="0.25">
      <c r="G151" s="36"/>
      <c r="H151" s="36"/>
    </row>
    <row r="152" spans="7:8" x14ac:dyDescent="0.25">
      <c r="G152" s="36"/>
      <c r="H152" s="36"/>
    </row>
    <row r="153" spans="7:8" x14ac:dyDescent="0.25">
      <c r="G153" s="36"/>
      <c r="H153" s="36"/>
    </row>
    <row r="154" spans="7:8" x14ac:dyDescent="0.25">
      <c r="G154" s="36"/>
      <c r="H154" s="36"/>
    </row>
    <row r="155" spans="7:8" x14ac:dyDescent="0.25">
      <c r="G155" s="36"/>
      <c r="H155" s="36"/>
    </row>
    <row r="156" spans="7:8" x14ac:dyDescent="0.25">
      <c r="G156" s="36"/>
      <c r="H156" s="36"/>
    </row>
    <row r="157" spans="7:8" x14ac:dyDescent="0.25">
      <c r="G157" s="36"/>
      <c r="H157" s="36"/>
    </row>
    <row r="158" spans="7:8" x14ac:dyDescent="0.25">
      <c r="G158" s="36"/>
      <c r="H158" s="36"/>
    </row>
    <row r="159" spans="7:8" x14ac:dyDescent="0.25">
      <c r="G159" s="36"/>
      <c r="H159" s="36"/>
    </row>
    <row r="160" spans="7:8" x14ac:dyDescent="0.25">
      <c r="G160" s="36"/>
      <c r="H160" s="36"/>
    </row>
    <row r="161" spans="7:8" x14ac:dyDescent="0.25">
      <c r="G161" s="36"/>
      <c r="H161" s="36"/>
    </row>
    <row r="162" spans="7:8" x14ac:dyDescent="0.25">
      <c r="G162" s="36"/>
      <c r="H162" s="36"/>
    </row>
    <row r="163" spans="7:8" x14ac:dyDescent="0.25">
      <c r="G163" s="36"/>
      <c r="H163" s="36"/>
    </row>
    <row r="164" spans="7:8" x14ac:dyDescent="0.25">
      <c r="G164" s="36"/>
      <c r="H164" s="36"/>
    </row>
    <row r="165" spans="7:8" x14ac:dyDescent="0.25">
      <c r="G165" s="36"/>
      <c r="H165" s="36"/>
    </row>
    <row r="166" spans="7:8" x14ac:dyDescent="0.25">
      <c r="G166" s="36"/>
      <c r="H166" s="36"/>
    </row>
    <row r="167" spans="7:8" x14ac:dyDescent="0.25">
      <c r="G167" s="36"/>
      <c r="H167" s="36"/>
    </row>
    <row r="168" spans="7:8" x14ac:dyDescent="0.25">
      <c r="G168" s="36"/>
      <c r="H168" s="36"/>
    </row>
    <row r="169" spans="7:8" x14ac:dyDescent="0.25">
      <c r="G169" s="36"/>
      <c r="H169" s="36"/>
    </row>
    <row r="170" spans="7:8" x14ac:dyDescent="0.25">
      <c r="G170" s="36"/>
      <c r="H170" s="36"/>
    </row>
    <row r="171" spans="7:8" x14ac:dyDescent="0.25">
      <c r="G171" s="36"/>
      <c r="H171" s="36"/>
    </row>
    <row r="172" spans="7:8" x14ac:dyDescent="0.25">
      <c r="G172" s="36"/>
      <c r="H172" s="36"/>
    </row>
    <row r="173" spans="7:8" x14ac:dyDescent="0.25">
      <c r="G173" s="36"/>
      <c r="H173" s="36"/>
    </row>
    <row r="174" spans="7:8" x14ac:dyDescent="0.25">
      <c r="G174" s="36"/>
      <c r="H174" s="36"/>
    </row>
    <row r="175" spans="7:8" x14ac:dyDescent="0.25">
      <c r="G175" s="36"/>
      <c r="H175" s="36"/>
    </row>
    <row r="176" spans="7:8" x14ac:dyDescent="0.25">
      <c r="G176" s="36"/>
      <c r="H176" s="36"/>
    </row>
    <row r="177" spans="7:8" x14ac:dyDescent="0.25">
      <c r="G177" s="36"/>
      <c r="H177" s="36"/>
    </row>
    <row r="178" spans="7:8" x14ac:dyDescent="0.25">
      <c r="G178" s="36"/>
      <c r="H178" s="36"/>
    </row>
    <row r="179" spans="7:8" x14ac:dyDescent="0.25">
      <c r="G179" s="36"/>
      <c r="H179" s="36"/>
    </row>
    <row r="180" spans="7:8" x14ac:dyDescent="0.25">
      <c r="G180" s="36"/>
      <c r="H180" s="36"/>
    </row>
    <row r="181" spans="7:8" x14ac:dyDescent="0.25">
      <c r="G181" s="36"/>
      <c r="H181" s="36"/>
    </row>
    <row r="182" spans="7:8" x14ac:dyDescent="0.25">
      <c r="G182" s="36"/>
      <c r="H182" s="36"/>
    </row>
    <row r="183" spans="7:8" x14ac:dyDescent="0.25">
      <c r="G183" s="36"/>
      <c r="H183" s="36"/>
    </row>
    <row r="184" spans="7:8" x14ac:dyDescent="0.25">
      <c r="G184" s="36"/>
      <c r="H184" s="36"/>
    </row>
    <row r="185" spans="7:8" x14ac:dyDescent="0.25">
      <c r="G185" s="36"/>
      <c r="H185" s="36"/>
    </row>
    <row r="186" spans="7:8" x14ac:dyDescent="0.25">
      <c r="G186" s="36"/>
      <c r="H186" s="36"/>
    </row>
    <row r="187" spans="7:8" x14ac:dyDescent="0.25">
      <c r="G187" s="36"/>
      <c r="H187" s="36"/>
    </row>
    <row r="188" spans="7:8" x14ac:dyDescent="0.25">
      <c r="G188" s="36"/>
      <c r="H188" s="36"/>
    </row>
    <row r="189" spans="7:8" x14ac:dyDescent="0.25">
      <c r="G189" s="36"/>
      <c r="H189" s="36"/>
    </row>
    <row r="190" spans="7:8" x14ac:dyDescent="0.25">
      <c r="G190" s="36"/>
      <c r="H190" s="36"/>
    </row>
    <row r="191" spans="7:8" x14ac:dyDescent="0.25">
      <c r="G191" s="36"/>
      <c r="H191" s="36"/>
    </row>
    <row r="192" spans="7:8" x14ac:dyDescent="0.25">
      <c r="G192" s="36"/>
      <c r="H192" s="36"/>
    </row>
    <row r="193" spans="7:8" x14ac:dyDescent="0.25">
      <c r="G193" s="36"/>
      <c r="H193" s="36"/>
    </row>
    <row r="194" spans="7:8" x14ac:dyDescent="0.25">
      <c r="G194" s="36"/>
      <c r="H194" s="36"/>
    </row>
    <row r="195" spans="7:8" x14ac:dyDescent="0.25">
      <c r="G195" s="36"/>
      <c r="H195" s="36"/>
    </row>
    <row r="196" spans="7:8" x14ac:dyDescent="0.25">
      <c r="G196" s="36"/>
      <c r="H196" s="36"/>
    </row>
    <row r="197" spans="7:8" x14ac:dyDescent="0.25">
      <c r="G197" s="36"/>
      <c r="H197" s="36"/>
    </row>
    <row r="198" spans="7:8" x14ac:dyDescent="0.25">
      <c r="G198" s="36"/>
      <c r="H198" s="36"/>
    </row>
    <row r="199" spans="7:8" x14ac:dyDescent="0.25">
      <c r="G199" s="36"/>
      <c r="H199" s="36"/>
    </row>
    <row r="200" spans="7:8" x14ac:dyDescent="0.25">
      <c r="G200" s="36"/>
      <c r="H200" s="36"/>
    </row>
    <row r="201" spans="7:8" x14ac:dyDescent="0.25">
      <c r="G201" s="36"/>
      <c r="H201" s="36"/>
    </row>
    <row r="202" spans="7:8" x14ac:dyDescent="0.25">
      <c r="G202" s="36"/>
      <c r="H202" s="36"/>
    </row>
    <row r="203" spans="7:8" x14ac:dyDescent="0.25">
      <c r="G203" s="36"/>
      <c r="H203" s="36"/>
    </row>
    <row r="204" spans="7:8" x14ac:dyDescent="0.25">
      <c r="G204" s="36"/>
      <c r="H204" s="36"/>
    </row>
    <row r="205" spans="7:8" x14ac:dyDescent="0.25">
      <c r="G205" s="36"/>
      <c r="H205" s="36"/>
    </row>
    <row r="206" spans="7:8" x14ac:dyDescent="0.25">
      <c r="G206" s="36"/>
      <c r="H206" s="36"/>
    </row>
    <row r="207" spans="7:8" x14ac:dyDescent="0.25">
      <c r="G207" s="36"/>
      <c r="H207" s="36"/>
    </row>
    <row r="208" spans="7:8" x14ac:dyDescent="0.25">
      <c r="G208" s="36"/>
      <c r="H208" s="36"/>
    </row>
    <row r="209" spans="7:8" x14ac:dyDescent="0.25">
      <c r="G209" s="36"/>
      <c r="H209" s="36"/>
    </row>
    <row r="210" spans="7:8" x14ac:dyDescent="0.25">
      <c r="G210" s="36"/>
      <c r="H210" s="36"/>
    </row>
    <row r="211" spans="7:8" x14ac:dyDescent="0.25">
      <c r="G211" s="36"/>
      <c r="H211" s="36"/>
    </row>
    <row r="212" spans="7:8" x14ac:dyDescent="0.25">
      <c r="G212" s="36"/>
      <c r="H212" s="36"/>
    </row>
    <row r="213" spans="7:8" x14ac:dyDescent="0.25">
      <c r="G213" s="36"/>
      <c r="H213" s="36"/>
    </row>
    <row r="214" spans="7:8" x14ac:dyDescent="0.25">
      <c r="G214" s="36"/>
      <c r="H214" s="36"/>
    </row>
    <row r="215" spans="7:8" x14ac:dyDescent="0.25">
      <c r="G215" s="36"/>
      <c r="H215" s="36"/>
    </row>
    <row r="216" spans="7:8" x14ac:dyDescent="0.25">
      <c r="G216" s="36"/>
      <c r="H216" s="36"/>
    </row>
    <row r="217" spans="7:8" x14ac:dyDescent="0.25">
      <c r="G217" s="36"/>
      <c r="H217" s="36"/>
    </row>
    <row r="218" spans="7:8" x14ac:dyDescent="0.25">
      <c r="G218" s="36"/>
      <c r="H218" s="36"/>
    </row>
    <row r="219" spans="7:8" x14ac:dyDescent="0.25">
      <c r="G219" s="36"/>
      <c r="H219" s="36"/>
    </row>
    <row r="220" spans="7:8" x14ac:dyDescent="0.25">
      <c r="G220" s="36"/>
      <c r="H220" s="36"/>
    </row>
    <row r="221" spans="7:8" x14ac:dyDescent="0.25">
      <c r="G221" s="36"/>
      <c r="H221" s="36"/>
    </row>
    <row r="222" spans="7:8" x14ac:dyDescent="0.25">
      <c r="G222" s="36"/>
      <c r="H222" s="36"/>
    </row>
    <row r="223" spans="7:8" x14ac:dyDescent="0.25">
      <c r="G223" s="36"/>
      <c r="H223" s="36"/>
    </row>
    <row r="224" spans="7:8" x14ac:dyDescent="0.25">
      <c r="G224" s="36"/>
      <c r="H224" s="36"/>
    </row>
    <row r="225" spans="7:8" x14ac:dyDescent="0.25">
      <c r="G225" s="36"/>
      <c r="H225" s="36"/>
    </row>
    <row r="226" spans="7:8" x14ac:dyDescent="0.25">
      <c r="G226" s="36"/>
      <c r="H226" s="36"/>
    </row>
    <row r="227" spans="7:8" x14ac:dyDescent="0.25">
      <c r="G227" s="36"/>
      <c r="H227" s="36"/>
    </row>
    <row r="228" spans="7:8" x14ac:dyDescent="0.25">
      <c r="G228" s="36"/>
      <c r="H228" s="36"/>
    </row>
    <row r="229" spans="7:8" x14ac:dyDescent="0.25">
      <c r="G229" s="36"/>
      <c r="H229" s="36"/>
    </row>
    <row r="230" spans="7:8" x14ac:dyDescent="0.25">
      <c r="G230" s="36"/>
      <c r="H230" s="36"/>
    </row>
    <row r="231" spans="7:8" x14ac:dyDescent="0.25">
      <c r="G231" s="36"/>
      <c r="H231" s="36"/>
    </row>
    <row r="232" spans="7:8" x14ac:dyDescent="0.25">
      <c r="G232" s="36"/>
      <c r="H232" s="36"/>
    </row>
    <row r="233" spans="7:8" x14ac:dyDescent="0.25">
      <c r="G233" s="36"/>
      <c r="H233" s="36"/>
    </row>
    <row r="234" spans="7:8" x14ac:dyDescent="0.25">
      <c r="G234" s="36"/>
      <c r="H234" s="36"/>
    </row>
    <row r="235" spans="7:8" x14ac:dyDescent="0.25">
      <c r="G235" s="36"/>
      <c r="H235" s="36"/>
    </row>
    <row r="236" spans="7:8" x14ac:dyDescent="0.25">
      <c r="G236" s="36"/>
      <c r="H236" s="36"/>
    </row>
    <row r="237" spans="7:8" x14ac:dyDescent="0.25">
      <c r="G237" s="36"/>
      <c r="H237" s="36"/>
    </row>
    <row r="238" spans="7:8" x14ac:dyDescent="0.25">
      <c r="G238" s="36"/>
      <c r="H238" s="36"/>
    </row>
    <row r="239" spans="7:8" x14ac:dyDescent="0.25">
      <c r="G239" s="36"/>
      <c r="H239" s="36"/>
    </row>
  </sheetData>
  <mergeCells count="3">
    <mergeCell ref="A3:I3"/>
    <mergeCell ref="D1:I1"/>
    <mergeCell ref="G2:I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Асхаб</dc:creator>
  <cp:lastModifiedBy>user</cp:lastModifiedBy>
  <cp:lastPrinted>2019-01-15T10:26:31Z</cp:lastPrinted>
  <dcterms:created xsi:type="dcterms:W3CDTF">2015-12-28T06:27:59Z</dcterms:created>
  <dcterms:modified xsi:type="dcterms:W3CDTF">2019-01-16T12:24:34Z</dcterms:modified>
</cp:coreProperties>
</file>